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1760" yWindow="-195" windowWidth="17715" windowHeight="12450"/>
  </bookViews>
  <sheets>
    <sheet name="ведом" sheetId="9" r:id="rId1"/>
  </sheets>
  <definedNames>
    <definedName name="_xlnm._FilterDatabase" localSheetId="0" hidden="1">ведом!$A$16:$P$240</definedName>
    <definedName name="_xlnm.Print_Titles" localSheetId="0">ведом!$16:$16</definedName>
    <definedName name="_xlnm.Print_Area" localSheetId="0">ведом!$A$1:$J$243</definedName>
  </definedNames>
  <calcPr calcId="144525"/>
</workbook>
</file>

<file path=xl/calcChain.xml><?xml version="1.0" encoding="utf-8"?>
<calcChain xmlns="http://schemas.openxmlformats.org/spreadsheetml/2006/main">
  <c r="J23" i="9" l="1"/>
  <c r="J28" i="9"/>
  <c r="J35" i="9"/>
  <c r="J37" i="9"/>
  <c r="J43" i="9"/>
  <c r="J45" i="9"/>
  <c r="J50" i="9"/>
  <c r="J53" i="9"/>
  <c r="J58" i="9"/>
  <c r="J64" i="9"/>
  <c r="J65" i="9"/>
  <c r="J69" i="9"/>
  <c r="J73" i="9"/>
  <c r="J77" i="9"/>
  <c r="J81" i="9"/>
  <c r="J85" i="9"/>
  <c r="J89" i="9"/>
  <c r="J93" i="9"/>
  <c r="J94" i="9"/>
  <c r="J95" i="9"/>
  <c r="J99" i="9"/>
  <c r="J105" i="9"/>
  <c r="J106" i="9"/>
  <c r="J113" i="9"/>
  <c r="J115" i="9"/>
  <c r="J117" i="9"/>
  <c r="J121" i="9"/>
  <c r="J125" i="9"/>
  <c r="J131" i="9"/>
  <c r="J132" i="9"/>
  <c r="J136" i="9"/>
  <c r="J140" i="9"/>
  <c r="J144" i="9"/>
  <c r="J150" i="9"/>
  <c r="J156" i="9"/>
  <c r="J160" i="9"/>
  <c r="J165" i="9"/>
  <c r="J172" i="9"/>
  <c r="J173" i="9"/>
  <c r="J175" i="9"/>
  <c r="J177" i="9"/>
  <c r="J179" i="9"/>
  <c r="J185" i="9"/>
  <c r="J187" i="9"/>
  <c r="J189" i="9"/>
  <c r="J191" i="9"/>
  <c r="J193" i="9"/>
  <c r="J197" i="9"/>
  <c r="J203" i="9"/>
  <c r="J210" i="9"/>
  <c r="J211" i="9"/>
  <c r="J212" i="9"/>
  <c r="J214" i="9"/>
  <c r="J218" i="9"/>
  <c r="J219" i="9"/>
  <c r="J221" i="9"/>
  <c r="J228" i="9"/>
  <c r="J234" i="9"/>
  <c r="J240" i="9"/>
  <c r="I22" i="9"/>
  <c r="I220" i="9"/>
  <c r="I213" i="9"/>
  <c r="I21" i="9" l="1"/>
  <c r="I239" i="9"/>
  <c r="I227" i="9"/>
  <c r="I217" i="9"/>
  <c r="I202" i="9"/>
  <c r="I196" i="9"/>
  <c r="I194" i="9"/>
  <c r="I192" i="9"/>
  <c r="I190" i="9"/>
  <c r="I188" i="9"/>
  <c r="I186" i="9"/>
  <c r="I184" i="9"/>
  <c r="I178" i="9"/>
  <c r="I176" i="9"/>
  <c r="I174" i="9"/>
  <c r="I171" i="9"/>
  <c r="I164" i="9"/>
  <c r="I159" i="9"/>
  <c r="I155" i="9"/>
  <c r="I142" i="9"/>
  <c r="I143" i="9"/>
  <c r="I138" i="9"/>
  <c r="I139" i="9"/>
  <c r="I134" i="9"/>
  <c r="I135" i="9"/>
  <c r="I130" i="9"/>
  <c r="I124" i="9"/>
  <c r="I120" i="9"/>
  <c r="I116" i="9"/>
  <c r="I114" i="9"/>
  <c r="I112" i="9"/>
  <c r="I104" i="9"/>
  <c r="I98" i="9"/>
  <c r="I92" i="9"/>
  <c r="I88" i="9"/>
  <c r="I84" i="9"/>
  <c r="I80" i="9"/>
  <c r="I76" i="9"/>
  <c r="I72" i="9"/>
  <c r="I68" i="9"/>
  <c r="I63" i="9"/>
  <c r="I57" i="9"/>
  <c r="I49" i="9"/>
  <c r="I52" i="9"/>
  <c r="I44" i="9"/>
  <c r="I36" i="9"/>
  <c r="I34" i="9"/>
  <c r="I27" i="9"/>
  <c r="H44" i="9"/>
  <c r="H239" i="9"/>
  <c r="H238" i="9" s="1"/>
  <c r="H237" i="9" s="1"/>
  <c r="H236" i="9" s="1"/>
  <c r="H235" i="9" s="1"/>
  <c r="H233" i="9"/>
  <c r="H232" i="9" s="1"/>
  <c r="H231" i="9" s="1"/>
  <c r="H230" i="9" s="1"/>
  <c r="H229" i="9" s="1"/>
  <c r="H227" i="9"/>
  <c r="H226" i="9" s="1"/>
  <c r="H225" i="9" s="1"/>
  <c r="H224" i="9" s="1"/>
  <c r="H223" i="9" s="1"/>
  <c r="H220" i="9"/>
  <c r="J220" i="9" s="1"/>
  <c r="H217" i="9"/>
  <c r="H213" i="9"/>
  <c r="H202" i="9"/>
  <c r="H201" i="9" s="1"/>
  <c r="H200" i="9" s="1"/>
  <c r="H199" i="9" s="1"/>
  <c r="H198" i="9" s="1"/>
  <c r="H196" i="9"/>
  <c r="H194" i="9"/>
  <c r="H192" i="9"/>
  <c r="H190" i="9"/>
  <c r="H188" i="9"/>
  <c r="H186" i="9"/>
  <c r="H184" i="9"/>
  <c r="H178" i="9"/>
  <c r="H176" i="9"/>
  <c r="H174" i="9"/>
  <c r="H171" i="9"/>
  <c r="H164" i="9"/>
  <c r="H163" i="9" s="1"/>
  <c r="H159" i="9"/>
  <c r="H158" i="9" s="1"/>
  <c r="H155" i="9"/>
  <c r="H154" i="9" s="1"/>
  <c r="H153" i="9" s="1"/>
  <c r="H149" i="9"/>
  <c r="H148" i="9" s="1"/>
  <c r="H143" i="9"/>
  <c r="H142" i="9"/>
  <c r="H141" i="9" s="1"/>
  <c r="H139" i="9"/>
  <c r="H138" i="9"/>
  <c r="H137" i="9" s="1"/>
  <c r="H135" i="9"/>
  <c r="H134" i="9"/>
  <c r="H133" i="9" s="1"/>
  <c r="H130" i="9"/>
  <c r="H129" i="9" s="1"/>
  <c r="H128" i="9" s="1"/>
  <c r="H124" i="9"/>
  <c r="H122" i="9" s="1"/>
  <c r="H120" i="9"/>
  <c r="H119" i="9" s="1"/>
  <c r="H118" i="9" s="1"/>
  <c r="H116" i="9"/>
  <c r="H114" i="9"/>
  <c r="H112" i="9"/>
  <c r="H104" i="9"/>
  <c r="H103" i="9" s="1"/>
  <c r="H102" i="9" s="1"/>
  <c r="H101" i="9" s="1"/>
  <c r="H100" i="9" s="1"/>
  <c r="H98" i="9"/>
  <c r="H97" i="9" s="1"/>
  <c r="H96" i="9" s="1"/>
  <c r="H92" i="9"/>
  <c r="H91" i="9" s="1"/>
  <c r="H90" i="9" s="1"/>
  <c r="H88" i="9"/>
  <c r="H87" i="9" s="1"/>
  <c r="H86" i="9" s="1"/>
  <c r="H84" i="9"/>
  <c r="H83" i="9" s="1"/>
  <c r="H82" i="9" s="1"/>
  <c r="H80" i="9"/>
  <c r="H79" i="9" s="1"/>
  <c r="H78" i="9" s="1"/>
  <c r="H76" i="9"/>
  <c r="H75" i="9" s="1"/>
  <c r="H74" i="9" s="1"/>
  <c r="H72" i="9"/>
  <c r="H71" i="9" s="1"/>
  <c r="H70" i="9" s="1"/>
  <c r="H68" i="9"/>
  <c r="H67" i="9" s="1"/>
  <c r="H66" i="9" s="1"/>
  <c r="H63" i="9"/>
  <c r="H62" i="9" s="1"/>
  <c r="H61" i="9" s="1"/>
  <c r="H57" i="9"/>
  <c r="H56" i="9" s="1"/>
  <c r="H55" i="9" s="1"/>
  <c r="H54" i="9" s="1"/>
  <c r="H52" i="9"/>
  <c r="H51" i="9" s="1"/>
  <c r="H49" i="9"/>
  <c r="H48" i="9" s="1"/>
  <c r="H42" i="9"/>
  <c r="H41" i="9" s="1"/>
  <c r="H36" i="9"/>
  <c r="H34" i="9"/>
  <c r="H27" i="9"/>
  <c r="H26" i="9" s="1"/>
  <c r="H25" i="9" s="1"/>
  <c r="H24" i="9" s="1"/>
  <c r="H19" i="9" s="1"/>
  <c r="H22" i="9"/>
  <c r="H21" i="9" s="1"/>
  <c r="H20" i="9" s="1"/>
  <c r="J34" i="9" l="1"/>
  <c r="J44" i="9"/>
  <c r="J80" i="9"/>
  <c r="I62" i="9"/>
  <c r="J63" i="9"/>
  <c r="I91" i="9"/>
  <c r="J92" i="9"/>
  <c r="I129" i="9"/>
  <c r="J130" i="9"/>
  <c r="I157" i="9"/>
  <c r="J159" i="9"/>
  <c r="J184" i="9"/>
  <c r="J217" i="9"/>
  <c r="H209" i="9"/>
  <c r="H208" i="9" s="1"/>
  <c r="H207" i="9" s="1"/>
  <c r="J213" i="9"/>
  <c r="I67" i="9"/>
  <c r="J68" i="9"/>
  <c r="I97" i="9"/>
  <c r="J98" i="9"/>
  <c r="J135" i="9"/>
  <c r="J164" i="9"/>
  <c r="J186" i="9"/>
  <c r="I226" i="9"/>
  <c r="J227" i="9"/>
  <c r="H216" i="9"/>
  <c r="H215" i="9" s="1"/>
  <c r="J36" i="9"/>
  <c r="I71" i="9"/>
  <c r="J72" i="9"/>
  <c r="I103" i="9"/>
  <c r="J104" i="9"/>
  <c r="I133" i="9"/>
  <c r="J133" i="9" s="1"/>
  <c r="J134" i="9"/>
  <c r="I163" i="9"/>
  <c r="J163" i="9" s="1"/>
  <c r="J188" i="9"/>
  <c r="I238" i="9"/>
  <c r="J239" i="9"/>
  <c r="I42" i="9"/>
  <c r="I75" i="9"/>
  <c r="J76" i="9"/>
  <c r="J112" i="9"/>
  <c r="J139" i="9"/>
  <c r="I162" i="9"/>
  <c r="J190" i="9"/>
  <c r="I26" i="9"/>
  <c r="J27" i="9"/>
  <c r="J114" i="9"/>
  <c r="I137" i="9"/>
  <c r="J137" i="9" s="1"/>
  <c r="J138" i="9"/>
  <c r="I170" i="9"/>
  <c r="J171" i="9"/>
  <c r="J192" i="9"/>
  <c r="I20" i="9"/>
  <c r="J21" i="9"/>
  <c r="I51" i="9"/>
  <c r="J51" i="9" s="1"/>
  <c r="J52" i="9"/>
  <c r="I79" i="9"/>
  <c r="I111" i="9"/>
  <c r="J116" i="9"/>
  <c r="J143" i="9"/>
  <c r="J174" i="9"/>
  <c r="I48" i="9"/>
  <c r="J48" i="9" s="1"/>
  <c r="J49" i="9"/>
  <c r="I83" i="9"/>
  <c r="J84" i="9"/>
  <c r="I119" i="9"/>
  <c r="J120" i="9"/>
  <c r="I141" i="9"/>
  <c r="J141" i="9" s="1"/>
  <c r="J142" i="9"/>
  <c r="J176" i="9"/>
  <c r="J196" i="9"/>
  <c r="I216" i="9"/>
  <c r="I56" i="9"/>
  <c r="J57" i="9"/>
  <c r="I87" i="9"/>
  <c r="J88" i="9"/>
  <c r="I122" i="9"/>
  <c r="J122" i="9" s="1"/>
  <c r="J124" i="9"/>
  <c r="I154" i="9"/>
  <c r="J155" i="9"/>
  <c r="J178" i="9"/>
  <c r="I201" i="9"/>
  <c r="J202" i="9"/>
  <c r="J22" i="9"/>
  <c r="I209" i="9"/>
  <c r="I233" i="9"/>
  <c r="I183" i="9"/>
  <c r="I158" i="9"/>
  <c r="J158" i="9" s="1"/>
  <c r="I123" i="9"/>
  <c r="H222" i="9"/>
  <c r="H183" i="9"/>
  <c r="H182" i="9" s="1"/>
  <c r="H181" i="9" s="1"/>
  <c r="H180" i="9" s="1"/>
  <c r="H170" i="9"/>
  <c r="H169" i="9" s="1"/>
  <c r="H168" i="9" s="1"/>
  <c r="H167" i="9" s="1"/>
  <c r="H40" i="9"/>
  <c r="H39" i="9" s="1"/>
  <c r="H38" i="9" s="1"/>
  <c r="H157" i="9"/>
  <c r="H152" i="9" s="1"/>
  <c r="H151" i="9" s="1"/>
  <c r="H33" i="9"/>
  <c r="H32" i="9" s="1"/>
  <c r="H31" i="9" s="1"/>
  <c r="H18" i="9"/>
  <c r="H127" i="9"/>
  <c r="H126" i="9" s="1"/>
  <c r="H111" i="9"/>
  <c r="H110" i="9" s="1"/>
  <c r="H109" i="9" s="1"/>
  <c r="H108" i="9" s="1"/>
  <c r="H147" i="9"/>
  <c r="H146" i="9" s="1"/>
  <c r="H162" i="9"/>
  <c r="H161" i="9" s="1"/>
  <c r="H60" i="9"/>
  <c r="H59" i="9" s="1"/>
  <c r="H123" i="9"/>
  <c r="H206" i="9" l="1"/>
  <c r="H205" i="9" s="1"/>
  <c r="H204" i="9" s="1"/>
  <c r="I86" i="9"/>
  <c r="J86" i="9" s="1"/>
  <c r="J87" i="9"/>
  <c r="I161" i="9"/>
  <c r="J161" i="9" s="1"/>
  <c r="J162" i="9"/>
  <c r="I96" i="9"/>
  <c r="J96" i="9" s="1"/>
  <c r="J97" i="9"/>
  <c r="I200" i="9"/>
  <c r="J201" i="9"/>
  <c r="I110" i="9"/>
  <c r="J111" i="9"/>
  <c r="I169" i="9"/>
  <c r="J170" i="9"/>
  <c r="J157" i="9"/>
  <c r="I55" i="9"/>
  <c r="J56" i="9"/>
  <c r="I78" i="9"/>
  <c r="J78" i="9" s="1"/>
  <c r="J79" i="9"/>
  <c r="I66" i="9"/>
  <c r="J67" i="9"/>
  <c r="I118" i="9"/>
  <c r="J118" i="9" s="1"/>
  <c r="J119" i="9"/>
  <c r="I182" i="9"/>
  <c r="J183" i="9"/>
  <c r="I215" i="9"/>
  <c r="J215" i="9" s="1"/>
  <c r="J216" i="9"/>
  <c r="I82" i="9"/>
  <c r="J82" i="9" s="1"/>
  <c r="J83" i="9"/>
  <c r="I225" i="9"/>
  <c r="J226" i="9"/>
  <c r="I128" i="9"/>
  <c r="J129" i="9"/>
  <c r="I153" i="9"/>
  <c r="J154" i="9"/>
  <c r="I74" i="9"/>
  <c r="J74" i="9" s="1"/>
  <c r="J75" i="9"/>
  <c r="I232" i="9"/>
  <c r="J233" i="9"/>
  <c r="I41" i="9"/>
  <c r="J42" i="9"/>
  <c r="I102" i="9"/>
  <c r="J103" i="9"/>
  <c r="I90" i="9"/>
  <c r="J90" i="9" s="1"/>
  <c r="J91" i="9"/>
  <c r="J123" i="9"/>
  <c r="I208" i="9"/>
  <c r="J209" i="9"/>
  <c r="J20" i="9"/>
  <c r="I25" i="9"/>
  <c r="J26" i="9"/>
  <c r="I237" i="9"/>
  <c r="J238" i="9"/>
  <c r="I70" i="9"/>
  <c r="J70" i="9" s="1"/>
  <c r="J71" i="9"/>
  <c r="I61" i="9"/>
  <c r="J61" i="9" s="1"/>
  <c r="J62" i="9"/>
  <c r="I33" i="9"/>
  <c r="H166" i="9"/>
  <c r="H30" i="9"/>
  <c r="H107" i="9"/>
  <c r="H145" i="9"/>
  <c r="I101" i="9" l="1"/>
  <c r="J102" i="9"/>
  <c r="I199" i="9"/>
  <c r="J200" i="9"/>
  <c r="J128" i="9"/>
  <c r="I127" i="9"/>
  <c r="I181" i="9"/>
  <c r="J182" i="9"/>
  <c r="I54" i="9"/>
  <c r="J54" i="9" s="1"/>
  <c r="J55" i="9"/>
  <c r="I32" i="9"/>
  <c r="J33" i="9"/>
  <c r="J208" i="9"/>
  <c r="I207" i="9"/>
  <c r="I231" i="9"/>
  <c r="J232" i="9"/>
  <c r="I236" i="9"/>
  <c r="J237" i="9"/>
  <c r="I168" i="9"/>
  <c r="J169" i="9"/>
  <c r="J41" i="9"/>
  <c r="I40" i="9"/>
  <c r="J66" i="9"/>
  <c r="I60" i="9"/>
  <c r="J153" i="9"/>
  <c r="I152" i="9"/>
  <c r="I224" i="9"/>
  <c r="J225" i="9"/>
  <c r="I24" i="9"/>
  <c r="J25" i="9"/>
  <c r="J110" i="9"/>
  <c r="I109" i="9"/>
  <c r="H29" i="9"/>
  <c r="H17" i="9" s="1"/>
  <c r="I59" i="9" l="1"/>
  <c r="J59" i="9" s="1"/>
  <c r="J60" i="9"/>
  <c r="I126" i="9"/>
  <c r="J126" i="9" s="1"/>
  <c r="J127" i="9"/>
  <c r="J207" i="9"/>
  <c r="I206" i="9"/>
  <c r="I108" i="9"/>
  <c r="J109" i="9"/>
  <c r="I230" i="9"/>
  <c r="J231" i="9"/>
  <c r="I39" i="9"/>
  <c r="J40" i="9"/>
  <c r="I223" i="9"/>
  <c r="J223" i="9" s="1"/>
  <c r="J224" i="9"/>
  <c r="J168" i="9"/>
  <c r="I167" i="9"/>
  <c r="I31" i="9"/>
  <c r="J32" i="9"/>
  <c r="I198" i="9"/>
  <c r="J198" i="9" s="1"/>
  <c r="J199" i="9"/>
  <c r="J24" i="9"/>
  <c r="I19" i="9"/>
  <c r="J19" i="9" s="1"/>
  <c r="I151" i="9"/>
  <c r="J152" i="9"/>
  <c r="I180" i="9"/>
  <c r="J180" i="9" s="1"/>
  <c r="J181" i="9"/>
  <c r="I235" i="9"/>
  <c r="J235" i="9" s="1"/>
  <c r="J236" i="9"/>
  <c r="I100" i="9"/>
  <c r="J100" i="9" s="1"/>
  <c r="J101" i="9"/>
  <c r="J167" i="9" l="1"/>
  <c r="I166" i="9"/>
  <c r="J166" i="9" s="1"/>
  <c r="J108" i="9"/>
  <c r="I107" i="9"/>
  <c r="I18" i="9"/>
  <c r="J18" i="9" s="1"/>
  <c r="I149" i="9"/>
  <c r="J151" i="9"/>
  <c r="I38" i="9"/>
  <c r="J38" i="9" s="1"/>
  <c r="J39" i="9"/>
  <c r="I205" i="9"/>
  <c r="J206" i="9"/>
  <c r="J31" i="9"/>
  <c r="I229" i="9"/>
  <c r="J230" i="9"/>
  <c r="I222" i="9" l="1"/>
  <c r="J222" i="9" s="1"/>
  <c r="J229" i="9"/>
  <c r="J107" i="9"/>
  <c r="J149" i="9"/>
  <c r="I148" i="9"/>
  <c r="J148" i="9" s="1"/>
  <c r="I147" i="9"/>
  <c r="I30" i="9"/>
  <c r="J30" i="9" s="1"/>
  <c r="J205" i="9"/>
  <c r="I204" i="9"/>
  <c r="J204" i="9" s="1"/>
  <c r="I146" i="9" l="1"/>
  <c r="J147" i="9"/>
  <c r="I145" i="9" l="1"/>
  <c r="J146" i="9"/>
  <c r="J145" i="9" l="1"/>
  <c r="I29" i="9"/>
  <c r="I17" i="9" l="1"/>
  <c r="J17" i="9" s="1"/>
  <c r="J29" i="9"/>
</calcChain>
</file>

<file path=xl/sharedStrings.xml><?xml version="1.0" encoding="utf-8"?>
<sst xmlns="http://schemas.openxmlformats.org/spreadsheetml/2006/main" count="1017" uniqueCount="307">
  <si>
    <t>Наименование</t>
  </si>
  <si>
    <t>ЦСР</t>
  </si>
  <si>
    <t>ВР</t>
  </si>
  <si>
    <t>ВСЕГО</t>
  </si>
  <si>
    <t>Уличное освещение</t>
  </si>
  <si>
    <t>Мероприятия по предупреждению и ликвидации чрезвычайных ситуаций, стихийных бедствий и их последствий, выполняемые в рамках специальных решений</t>
  </si>
  <si>
    <t>Мероприятия по укреплению правопорядка, профилактике правонарушений, усилению борьбы с преступностью</t>
  </si>
  <si>
    <t>Противодействие злоупотреблению наркотиками и их незаконному обороту</t>
  </si>
  <si>
    <t>Осуществление отдельных полномочий Краснодарского края по образованию и организации деятельности административных комиссий</t>
  </si>
  <si>
    <t>Расходы на обеспечение функций органов местного самоуправления по передаваемым полномочиям поселений (по осуществлению полномочий контрольно-счетного органа)</t>
  </si>
  <si>
    <t>Резервные фонды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</si>
  <si>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</si>
  <si>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</si>
  <si>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</si>
  <si>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высшего органа исполнительной власти Вельяминовского сельского поселения Туапсинского района</t>
  </si>
  <si>
    <t>Расходы на обеспечение функций органов местного самоуправления</t>
  </si>
  <si>
    <t>Иные бюджетные ассигнования</t>
  </si>
  <si>
    <t>Осуществление отдельных полномочий Краснодарского края</t>
  </si>
  <si>
    <t>Расходы на обеспечение функций органов местного самоуправления по передаваемым полномочиям (осуществление внутреннего контроля контрольно-счетным органом)</t>
  </si>
  <si>
    <t>Резервные фонды</t>
  </si>
  <si>
    <t>Финансовое обеспечение непредвиденных расходов</t>
  </si>
  <si>
    <t>Другие общегосударственные вопросы</t>
  </si>
  <si>
    <t>Расходы на обеспечение деятельности (оказание услуг) муниципальных учреждений</t>
  </si>
  <si>
    <t xml:space="preserve">Национальная оборона </t>
  </si>
  <si>
    <t>Переданные межбюджетные трансферты в бюджеты поселений</t>
  </si>
  <si>
    <t>Национальная безопасность и правоохранительная деятельность</t>
  </si>
  <si>
    <t> 200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</si>
  <si>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</si>
  <si>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</si>
  <si>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</si>
  <si>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Развитие малых форм хозяйствования  в агропромыщленном комплексе</t>
  </si>
  <si>
    <t>Повышение безопасности дорожного движения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</si>
  <si>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</si>
  <si>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</si>
  <si>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</si>
  <si>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Поддержка коммунального хозяйства</t>
  </si>
  <si>
    <t>Благоустройство</t>
  </si>
  <si>
    <t>Образование</t>
  </si>
  <si>
    <t>Культура</t>
  </si>
  <si>
    <t>Комплектование книжных фондов библиотек</t>
  </si>
  <si>
    <t>Социальная политика</t>
  </si>
  <si>
    <t>Пенсионное обеспечение</t>
  </si>
  <si>
    <t>Реализация муниципальных функций, связанных с муниципальным управлением</t>
  </si>
  <si>
    <t>Выплата дополнительного материального обеспечения, доплат к пенсиям, пособиям и компенсаций</t>
  </si>
  <si>
    <t>Социальное обеспечение населения</t>
  </si>
  <si>
    <t>Физическая культура и спорт</t>
  </si>
  <si>
    <t>Капитальный ремонт и ремонт автомобильных дорог общего пользования местного значения, в том числе дорог в поселениях (за исключением автомобильных дорог федерального значения)</t>
  </si>
  <si>
    <t>Муниципальная поддержка малого и среднего предпринимательства, включая крестьянские (фермерские) хозяйства</t>
  </si>
  <si>
    <t>Социальная поддержка отдельных категорий граждан</t>
  </si>
  <si>
    <t>Исполнительно-распорядительный орган- администрация Вельяминовского сельского поселения Туапсинского района</t>
  </si>
  <si>
    <t>Высшее должностное лицо Вельяминовского сельского поселения Туапсинского района (глава поселения)</t>
  </si>
  <si>
    <t>Расходы на обеспечение функций органов местного самоуправления по передаваемым полномочиям поселений</t>
  </si>
  <si>
    <t>Обеспечение деятельности администрации Вельяминовского сельского поселения Туапсинского района</t>
  </si>
  <si>
    <t>Обеспечение функционирования администрации Вельяминовского сельского поселения Туапсинского района</t>
  </si>
  <si>
    <t>Дорожное хозяйство (дорожные фонды)</t>
  </si>
  <si>
    <t>7000000000</t>
  </si>
  <si>
    <t>7300000000</t>
  </si>
  <si>
    <t>7300021190</t>
  </si>
  <si>
    <t>7100000000</t>
  </si>
  <si>
    <t>7100000190</t>
  </si>
  <si>
    <t>7200000000</t>
  </si>
  <si>
    <t>7210000000</t>
  </si>
  <si>
    <t>7210000190</t>
  </si>
  <si>
    <t>7220000000</t>
  </si>
  <si>
    <t>7220060190</t>
  </si>
  <si>
    <t>0100000000</t>
  </si>
  <si>
    <t>0110000000</t>
  </si>
  <si>
    <t>7300021200</t>
  </si>
  <si>
    <t>7230000000</t>
  </si>
  <si>
    <t>7230010490</t>
  </si>
  <si>
    <t>0120000000</t>
  </si>
  <si>
    <t>0130100000</t>
  </si>
  <si>
    <t>0120100000</t>
  </si>
  <si>
    <t>0120110390</t>
  </si>
  <si>
    <t>0130000000</t>
  </si>
  <si>
    <t>Повышение эффективности работы органов местного самоуправления, органов территориального общественного самоуправления</t>
  </si>
  <si>
    <t>0140000000</t>
  </si>
  <si>
    <t>0140100000</t>
  </si>
  <si>
    <t>Мероприятия по совершенствованию муниципальной службы</t>
  </si>
  <si>
    <t>0110100000</t>
  </si>
  <si>
    <t>0150000000</t>
  </si>
  <si>
    <t>0150100000</t>
  </si>
  <si>
    <t>Повышение эффективности системы противодействия коррупции в Вельяминовском сельском поселении Туапсинского района</t>
  </si>
  <si>
    <t>Содействие муниципальному архиву в формировании и содержании архивных документов</t>
  </si>
  <si>
    <t>0160000000</t>
  </si>
  <si>
    <t>0160100000</t>
  </si>
  <si>
    <t>0160123800</t>
  </si>
  <si>
    <t>Обеспечение доступа к информации о деятельности администрации Вельяминовского сельского поселения Туапсинского района</t>
  </si>
  <si>
    <t>0200000000</t>
  </si>
  <si>
    <t>Содействие в сохранении духовного наследия и организации культурно-массовых мероприятий</t>
  </si>
  <si>
    <t>0200100000</t>
  </si>
  <si>
    <t>0110123760</t>
  </si>
  <si>
    <t>0130123770</t>
  </si>
  <si>
    <t>0150123790</t>
  </si>
  <si>
    <t>0200123820</t>
  </si>
  <si>
    <t>0300000000</t>
  </si>
  <si>
    <t>Материально-техническое и финансовое обеспечение деятельности подведомственных муниципальных казенных учреждений</t>
  </si>
  <si>
    <t>0300100000</t>
  </si>
  <si>
    <t>0300100590</t>
  </si>
  <si>
    <t>7240000000</t>
  </si>
  <si>
    <t>7240051180</t>
  </si>
  <si>
    <t>0400000000</t>
  </si>
  <si>
    <t>0410000000</t>
  </si>
  <si>
    <t>0410100000</t>
  </si>
  <si>
    <t>0410110540</t>
  </si>
  <si>
    <t>0410121600</t>
  </si>
  <si>
    <t>Финансовое обеспечение мероприятий по противопожарной защите населения</t>
  </si>
  <si>
    <t>0430000000</t>
  </si>
  <si>
    <t>0430100000</t>
  </si>
  <si>
    <t>0430110280</t>
  </si>
  <si>
    <t>0440000000</t>
  </si>
  <si>
    <t>Повышение эффективности мер, направленных на обеспечение общественной безопасности, укрепление правопорядка и профилактики правонарушений</t>
  </si>
  <si>
    <t>0440100000</t>
  </si>
  <si>
    <t>0440109560</t>
  </si>
  <si>
    <t>0450000000</t>
  </si>
  <si>
    <t>0450100000</t>
  </si>
  <si>
    <t>0450110120</t>
  </si>
  <si>
    <t>Информирование населения о вреде и опасности потребления и оборота наркотиков</t>
  </si>
  <si>
    <t>0500000000</t>
  </si>
  <si>
    <t>0500100000</t>
  </si>
  <si>
    <t>0500111280</t>
  </si>
  <si>
    <t>Предоставление компенсационных выплат гражданам в целях поддержки ЛПХ</t>
  </si>
  <si>
    <t>0600000000</t>
  </si>
  <si>
    <t>0610000000</t>
  </si>
  <si>
    <t>0610100000</t>
  </si>
  <si>
    <t>Развитие сети автомобильных дорог местного значения и содержание в исправном состояние</t>
  </si>
  <si>
    <t>0610121090</t>
  </si>
  <si>
    <t>0620000000</t>
  </si>
  <si>
    <t>0620100000</t>
  </si>
  <si>
    <t>Развитие системы предупреждения опасного поведения участников дорожного движения</t>
  </si>
  <si>
    <t>0620110810</t>
  </si>
  <si>
    <t>0800000000</t>
  </si>
  <si>
    <t>800</t>
  </si>
  <si>
    <t>Развитие системы финансовой поддержки субъектов малого и среднего предпринимательства</t>
  </si>
  <si>
    <t>0910000000</t>
  </si>
  <si>
    <t>Проведение комплекса мероприятий по содержанию коммунальных систем поселения</t>
  </si>
  <si>
    <t>0910100000</t>
  </si>
  <si>
    <t>0910110770</t>
  </si>
  <si>
    <t>0900000000</t>
  </si>
  <si>
    <t>0920000000</t>
  </si>
  <si>
    <t>Повышение уровня благоустройства населенных пунктов поселения</t>
  </si>
  <si>
    <t>0920100000</t>
  </si>
  <si>
    <t>Энергосбережение и повышение энергетической эффективности</t>
  </si>
  <si>
    <t>0920109910</t>
  </si>
  <si>
    <t>0920121030</t>
  </si>
  <si>
    <t>Содержание мест захоронения</t>
  </si>
  <si>
    <t>0920121050</t>
  </si>
  <si>
    <t>0920121060</t>
  </si>
  <si>
    <t>1000000000</t>
  </si>
  <si>
    <t>Создание условий для воспитания и развития молодежи поселения</t>
  </si>
  <si>
    <t>1000100000</t>
  </si>
  <si>
    <t>1000123840</t>
  </si>
  <si>
    <t xml:space="preserve">Культура, кинематография </t>
  </si>
  <si>
    <t>1100000000</t>
  </si>
  <si>
    <t>1110000000</t>
  </si>
  <si>
    <t>1110100000</t>
  </si>
  <si>
    <t>1110100590</t>
  </si>
  <si>
    <t>1120000000</t>
  </si>
  <si>
    <t>Поддержка муниципальных библиотек</t>
  </si>
  <si>
    <t>1120221440</t>
  </si>
  <si>
    <t>7250000000</t>
  </si>
  <si>
    <t>7250041210</t>
  </si>
  <si>
    <t>1200000000</t>
  </si>
  <si>
    <t>1210000000</t>
  </si>
  <si>
    <t>Меры социальной поддержки отдельных категорий граждан</t>
  </si>
  <si>
    <t>1210100000</t>
  </si>
  <si>
    <t>1210120820</t>
  </si>
  <si>
    <t>1300000000</t>
  </si>
  <si>
    <t>Содействие развитию физической культуры и массового спорта</t>
  </si>
  <si>
    <t>1300100000</t>
  </si>
  <si>
    <t>1300123860</t>
  </si>
  <si>
    <t>Мероприятия по пожарной безопасности</t>
  </si>
  <si>
    <t>Поддержка муниципальных учреждений культуры</t>
  </si>
  <si>
    <t>Расходы на обеспечение деятельности (оказание услуг) муниципальных учреждений по передаваемым полномочиям поселений (на обеспечение безопасности людей на водных объектах, охране их жизни и здоровья)</t>
  </si>
  <si>
    <t>Подпрограмма "Обеспечение населения услугами учреждений культуры"</t>
  </si>
  <si>
    <t>Подпрограмма "Организация библиотечного обслуживания"</t>
  </si>
  <si>
    <t>0460000000</t>
  </si>
  <si>
    <t>Проведение комплекса мероприятий, направленных на осуществление полномочий по территориальной обороне и гражданской обороне, защите населения от чрезвычайных ситуаций природного и техногенного характера в Вельяминовском сельском поселении Туапсинского района</t>
  </si>
  <si>
    <t>0460100000</t>
  </si>
  <si>
    <t>Осуществление полномочий по территориальной обороне и гражданской обороне, защите населения от чрезвычайных ситуаций природного и техногенного характера в границах поселений</t>
  </si>
  <si>
    <t>0460121620</t>
  </si>
  <si>
    <t>0800100000</t>
  </si>
  <si>
    <t>0800111450</t>
  </si>
  <si>
    <t>Озеленение</t>
  </si>
  <si>
    <t>0920121040</t>
  </si>
  <si>
    <t>Прочие мероприятия по благоустройству сельских поселений</t>
  </si>
  <si>
    <t>200</t>
  </si>
  <si>
    <t>09201S0050</t>
  </si>
  <si>
    <t>Дополнительная помощь местным бюджетам для решения социально значимых вопросов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</si>
  <si>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</si>
  <si>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</si>
  <si>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Социальное обеспечение и иные выплаты населению</t>
  </si>
  <si>
    <t>Закупка товаров, работ и услуг для обеспечения государственных (муниципальных) нужд</t>
  </si>
  <si>
    <t>Молодежная политика</t>
  </si>
  <si>
    <t>Физическая культура</t>
  </si>
  <si>
    <t>Финансовое обеспечение мероприятий по предупреждению и ликвидации чрезвычайных ситуаций, стихийных бедствий и их последствий</t>
  </si>
  <si>
    <t>Общегосударственные вопросы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</si>
  <si>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</si>
  <si>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</si>
  <si>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0140123780</t>
  </si>
  <si>
    <t>0470000000</t>
  </si>
  <si>
    <t>0470100000</t>
  </si>
  <si>
    <t>0470123870</t>
  </si>
  <si>
    <t>100</t>
  </si>
  <si>
    <t>Расходы на содержание муниципального имущества</t>
  </si>
  <si>
    <t>Содержание муниципального имущества</t>
  </si>
  <si>
    <t>Мероприятия по профилактике терроризма и экстремизма</t>
  </si>
  <si>
    <t>0480000000</t>
  </si>
  <si>
    <t>0480100000</t>
  </si>
  <si>
    <t>0480123880</t>
  </si>
  <si>
    <t>1120200000</t>
  </si>
  <si>
    <t>1120200590</t>
  </si>
  <si>
    <t>Защита населения и территории от чрезвычайных ситуаций природного и техногенного характера, пожарная безопасность</t>
  </si>
  <si>
    <t>7100000390</t>
  </si>
  <si>
    <t>7210000390</t>
  </si>
  <si>
    <t>Реализация мероприятий муниципальной программы  "Сохранение духовного наследия и организация культурно-массовых мероприятий в Вельяминовском сельском поселении Туапсинского района на 2024 год"</t>
  </si>
  <si>
    <t>0410162590</t>
  </si>
  <si>
    <t>400</t>
  </si>
  <si>
    <t>0910160200</t>
  </si>
  <si>
    <t>Приобретение специальной техники (на базе шасси трактора)</t>
  </si>
  <si>
    <t>Организация газоснабжения населения (поселений) (строительство подводящих газопроводов, распределительных газопроводов)</t>
  </si>
  <si>
    <t>09101S0620</t>
  </si>
  <si>
    <t>Бюджетные инвестиции в объекты капитального строительства государственной (муниципальной) собственности</t>
  </si>
  <si>
    <t>7270021240</t>
  </si>
  <si>
    <t>Прочие выплаты по обязательствам Вельяминовского сельского поселения Туапсинского района</t>
  </si>
  <si>
    <t>Поддержка местных инициатив по итогам краевого конкурса в 2024 году</t>
  </si>
  <si>
    <t>0920162955</t>
  </si>
  <si>
    <t>1110162980</t>
  </si>
  <si>
    <t>Дополнительная помощь местным бюджетам для решения социально значимых вопросов местного значения</t>
  </si>
  <si>
    <t>Муниципальная программа "Молодежь Вельяминовского сельского поселения Туапсинского района на 2024 год"</t>
  </si>
  <si>
    <t>Реализация мероприятий муниципальной программы "Молодежь Вельяминовского сельского поселения Туапсинского района на 2024 год"</t>
  </si>
  <si>
    <t>Муниципальная программа "Развитие культуры в Вельяминовском сельском поселении Туапсинского района на 2024 год"</t>
  </si>
  <si>
    <t>Подпрограмма "Социальная поддержка отдельных категорий граждан Вельяминовского сельского поселения Туапсинского района на 2024 год"</t>
  </si>
  <si>
    <t>Муниципальная программа "Развитие физической культуры и массового спорта в Вельяминовском сельском поселении Туапсинского района на 2024 год"</t>
  </si>
  <si>
    <t>Реализация мероприятий муниципальной программы "Развитие физической культуры и массового спорта в Вельяминовском сельском поселении Туапсинского района на 2024 год"</t>
  </si>
  <si>
    <t>Муниципальная программа "Развитие жилищно-коммунального хозяйства и благоустройство Вельяминовского сельского поселения Туапсинского района на 2024 год"</t>
  </si>
  <si>
    <t>Подпрограмма "Поддержка коммунального хозяйства Вельяминовского сельского поселения Туапсинского района на 2024 год"</t>
  </si>
  <si>
    <t>Муниципальная программа "Поддержка малого и среднего предпринимательства на территории Вельяминовского сельского поселения Туапсинского района на 2024 год"</t>
  </si>
  <si>
    <t>Муниципальная программа "Развитие дорожного хозяйства в Вельяминовском сельском поселении Туапсинского района на 2024 год"</t>
  </si>
  <si>
    <t>«Создание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Вельяминовского сельского поселения  Туапсинского района  на 2024 год»</t>
  </si>
  <si>
    <t>Подпрограмма «Укрепление межнационального и межконфессионального согласия на территории Вельяминовского сельского поселения Туапсинского района на 2024 год»</t>
  </si>
  <si>
    <t>Подпрограмма «Профилактика экстремизма и терроризма на территории Вельяминовского сельского поселения Туапсинского района на 2024 год»</t>
  </si>
  <si>
    <t>Подпрограмма "Укрепление правопорядка, профилактика правонарушений на территории Вельяминовского сельского поселения Туапсинского района на 2024 год"</t>
  </si>
  <si>
    <t>Муниципальная программа "Обеспечение безопасности населения Вельяминовского сельского поселения Туапсинского района на 2024 год"</t>
  </si>
  <si>
    <t>Подпрограмма "Обеспечение первичных мер пожарной безопасности предприятий и учреждений на территории Вельяминовского сельского поселения Туапсинского района на 2024 год"</t>
  </si>
  <si>
    <t>Подпрограмма "Территориальная оборона и гражданская оборона, защита населения от чрезвычайных ситуаций природного и техногенного характера в Вельяминовском сельском поселении Туапсинского района на 2024 год"</t>
  </si>
  <si>
    <t>Подпрограмма "Поддержка муниципального архива в  Вельяминовском сельском поселении Туапсинского района на 2024 год"</t>
  </si>
  <si>
    <t>Реализация мероприятий подпрограммы "Противодействие коррупции в  Вельяминовском сельском поселении Туапсинского района на 2024 год"</t>
  </si>
  <si>
    <t>Реализация мероприятий подпрограммы "Поддержка муниципального архива в  Вельяминовском сельском поселении Туапсинского района на 2024 год"</t>
  </si>
  <si>
    <t>Подпрограмма "Информационное обеспечение деятельности Вельяминовского сельского поселения Туапсинского района в средствах массовой информации на 2024 год"</t>
  </si>
  <si>
    <t>Реализация мероприятий подпрограммы "Информационное обеспечение деятельности Вельяминовского сельского поселения Туапсинского района в средствах массовой информации на 2024 год"</t>
  </si>
  <si>
    <t>Подпрограмма "Противодействие коррупции в Вельяминовском сельском поселении Туапсинского района на 2024 год"</t>
  </si>
  <si>
    <t>Подпрограмма "Управление и распоряжение муниципальным имуществом Вельяминовского сельского поселения Туапсинского района на 2024 год"</t>
  </si>
  <si>
    <t>Муниципальная программа "Муниципальное управление Вельяминовского сельского поселения Туапсинского района на 2024 год"</t>
  </si>
  <si>
    <t>Расходы на компенсационные выплаты работникам органов местного самоуправления и другие расходы, связанные с преобразованием муниципальных образований, упразднением поселений в соответствии со статьями 13 и 13(1) Федерального закона № 131-ФЗ)</t>
  </si>
  <si>
    <t>7400000000</t>
  </si>
  <si>
    <t>7410000390</t>
  </si>
  <si>
    <t>Муниципальная  программа "Развитие агропромышленного комплекса на территории Вельяминовского сельского поселения Туапсинского района на 2024 год"</t>
  </si>
  <si>
    <t>Реализация мероприятий подпрограммы «Профилактика экстремизма и терроризма на территории Вельяминовского сельского поселения Туапсинского района на 2024 год»</t>
  </si>
  <si>
    <t>Подпрограмма "Капитальный ремонт и ремонт автомобильных дорог местного значения Вельяминовского сельского поселения Туапсинского района на 2024 год"</t>
  </si>
  <si>
    <t>Подпрограмма "Повышение безопасности дорожного движения в Вельяминовском сельском поселении Туапсинского района на 2024 год"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</si>
  <si>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</si>
  <si>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Подпрограмма "Развитие и финансовая поддержка деятельности органов территориального общественного самоуправления Вельяминовского сельского поселения Туапсинского района на 2024 год"</t>
  </si>
  <si>
    <t>Реализация мероприятий подпрограммы "Развитие и финансовая поддержка деятельности органов территориального общественного самоуправления Вельяминовского сельского поселения Туапсинского района на 2024 год"</t>
  </si>
  <si>
    <t>Реализация мероприятий подпрограммы "Развитие муниципальной службы в администрации Вельяминовского сельского поселения Туапсинского района на 2024 год"</t>
  </si>
  <si>
    <t>Выплаты по обязательствам Вельяминовского сельского поселения Туапсинского района</t>
  </si>
  <si>
    <t>Подпрограмма "Развитие муниципальной службы в администрации Вельяминовского сельского поселения Туапсинского района на 2024 год"</t>
  </si>
  <si>
    <t>Муниципальная программа "Обеспечение деятельности МКУ "Централизованная бухгалтерия Вельяминовского сельского поселения Туапсинского района" на 2024 год"</t>
  </si>
  <si>
    <t>Муниципальная программа "Сохранение духовного наследия и организация культурно-массовых мероприятий в Вельяминовском сельском поселении Туапсинского района на 2024 год"</t>
  </si>
  <si>
    <t>Подпрограмма "Мероприятия по предупреждению и ликвидации чрезвычайных ситуаций, стихийных бедствий и их последствий на 2024 год"</t>
  </si>
  <si>
    <t>Подпрограмма "Комплексные меры противодействия незаконному потреблению и обороту наркотических средств на территории Вельяминовского сельского поселения Туапсинского района на 2024 год"</t>
  </si>
  <si>
    <t>Реализация мероприятий подпрограммы "Укрепление межнационального и межконфессионального согласия на территории Вельяминовского сельского поселения Туапсинского района на 2024 год"</t>
  </si>
  <si>
    <t>Подпрограмма "Благоустройство Вельяминовского сельского поселения Туапсинского района на 2024 год"</t>
  </si>
  <si>
    <t>Муниципальная программа "Развитие социальной сферы Вельяминовского сельского поселения Туапсинского района на 2024 год"</t>
  </si>
  <si>
    <t>% исполнения</t>
  </si>
  <si>
    <t>Код бюджетной классификации</t>
  </si>
  <si>
    <t>Вед</t>
  </si>
  <si>
    <t>Рз</t>
  </si>
  <si>
    <t>Пр</t>
  </si>
  <si>
    <t>Представительный орган местного самоуправления-Совет муниципального образования Вельяминовское сельское поселение Туапсинского района</t>
  </si>
  <si>
    <t>01</t>
  </si>
  <si>
    <t>991</t>
  </si>
  <si>
    <t>03</t>
  </si>
  <si>
    <t>06</t>
  </si>
  <si>
    <t>02</t>
  </si>
  <si>
    <t>992</t>
  </si>
  <si>
    <t>04</t>
  </si>
  <si>
    <t>13</t>
  </si>
  <si>
    <t>10</t>
  </si>
  <si>
    <t>14</t>
  </si>
  <si>
    <t>05</t>
  </si>
  <si>
    <t>09</t>
  </si>
  <si>
    <t>07</t>
  </si>
  <si>
    <t>08</t>
  </si>
  <si>
    <t>Исполнено</t>
  </si>
  <si>
    <t>1</t>
  </si>
  <si>
    <t>Утверждено в бюджете</t>
  </si>
  <si>
    <t>2</t>
  </si>
  <si>
    <t>69,6</t>
  </si>
  <si>
    <t>20,4</t>
  </si>
  <si>
    <t>Ю.Н. Кулакова</t>
  </si>
  <si>
    <t>Начальник финансового 
управления администрации 
Туапсинского муниципального округа</t>
  </si>
  <si>
    <t>№ п/п</t>
  </si>
  <si>
    <t>ИСПОЛНЕНИЕ</t>
  </si>
  <si>
    <t xml:space="preserve"> (тыс. рублей)</t>
  </si>
  <si>
    <t>по расходам бюджета Вельяминовского                                                                                                                                                                                                                                            сельского поселения Туапсинского района по ведомственной                                                                                                             структуре расходов за 2024 год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</si>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</sst>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[&gt;=0.005]#,##0.00;[&lt;=-0.005]\-#,##0.00;#,##0.00"/>
    <numFmt numFmtId="166" formatCode="#,##0.00&quot;р.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auto="1"/>
      </bottom>
      <diagonal/>
    </border>
  </borders>
  <cellStyleXfs count="126">
    <xf numFmtId="0" fontId="0" fillId="0" borderId="0"/>
    <xf numFmtId="0" fontId="9" fillId="0" borderId="0"/>
    <xf numFmtId="0" fontId="1" fillId="0" borderId="0"/>
    <xf numFmtId="0" fontId="9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8" borderId="8" applyNumberFormat="0" applyAlignment="0" applyProtection="0"/>
    <xf numFmtId="0" fontId="14" fillId="16" borderId="9" applyNumberFormat="0" applyAlignment="0" applyProtection="0"/>
    <xf numFmtId="0" fontId="15" fillId="16" borderId="8" applyNumberFormat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7" borderId="14" applyNumberFormat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18" borderId="0" applyNumberFormat="0" applyBorder="0" applyAlignment="0" applyProtection="0"/>
    <xf numFmtId="0" fontId="24" fillId="0" borderId="0" applyNumberFormat="0" applyFill="0" applyBorder="0" applyAlignment="0" applyProtection="0"/>
    <xf numFmtId="0" fontId="9" fillId="5" borderId="15" applyNumberFormat="0" applyFont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9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8" borderId="8" applyNumberFormat="0" applyAlignment="0" applyProtection="0"/>
    <xf numFmtId="0" fontId="14" fillId="16" borderId="9" applyNumberFormat="0" applyAlignment="0" applyProtection="0"/>
    <xf numFmtId="0" fontId="15" fillId="16" borderId="8" applyNumberFormat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7" borderId="14" applyNumberFormat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18" borderId="0" applyNumberFormat="0" applyBorder="0" applyAlignment="0" applyProtection="0"/>
    <xf numFmtId="0" fontId="24" fillId="0" borderId="0" applyNumberFormat="0" applyFill="0" applyBorder="0" applyAlignment="0" applyProtection="0"/>
    <xf numFmtId="0" fontId="9" fillId="5" borderId="15" applyNumberFormat="0" applyFont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10" fillId="0" borderId="0"/>
  </cellStyleXfs>
  <cellXfs count="50">
    <xf numFmtId="0" fontId="0" fillId="0" borderId="0" xfId="0"/>
    <xf numFmtId="49" fontId="0" fillId="0" borderId="0" xfId="0" applyNumberFormat="1" applyAlignment="1">
      <alignment wrapText="1"/>
    </xf>
    <xf numFmtId="49" fontId="0" fillId="0" borderId="0" xfId="0" applyNumberFormat="1" applyFill="1" applyAlignment="1">
      <alignment wrapText="1"/>
    </xf>
    <xf numFmtId="49" fontId="0" fillId="0" borderId="0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6" fillId="0" borderId="0" xfId="0" applyNumberFormat="1" applyFont="1" applyFill="1" applyAlignment="1">
      <alignment wrapText="1"/>
    </xf>
    <xf numFmtId="166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28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2" borderId="0" xfId="108" applyFont="1" applyFill="1" applyBorder="1" applyAlignment="1">
      <alignment horizontal="right"/>
    </xf>
    <xf numFmtId="0" fontId="7" fillId="2" borderId="0" xfId="108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7" xfId="0" applyFont="1" applyBorder="1" applyAlignment="1">
      <alignment horizontal="right"/>
    </xf>
  </cellXfs>
  <cellStyles count="126">
    <cellStyle name="20% - Акцент1 2" xfId="4"/>
    <cellStyle name="20% - Акцент1 3" xfId="72"/>
    <cellStyle name="20% - Акцент2 2" xfId="5"/>
    <cellStyle name="20% - Акцент2 3" xfId="73"/>
    <cellStyle name="20% - Акцент3 2" xfId="6"/>
    <cellStyle name="20% - Акцент3 3" xfId="74"/>
    <cellStyle name="20% - Акцент4 2" xfId="7"/>
    <cellStyle name="20% - Акцент4 3" xfId="75"/>
    <cellStyle name="20% - Акцент5 2" xfId="8"/>
    <cellStyle name="20% - Акцент5 3" xfId="76"/>
    <cellStyle name="20% - Акцент6 2" xfId="9"/>
    <cellStyle name="20% - Акцент6 3" xfId="77"/>
    <cellStyle name="40% - Акцент1 2" xfId="10"/>
    <cellStyle name="40% - Акцент1 3" xfId="78"/>
    <cellStyle name="40% - Акцент2 2" xfId="11"/>
    <cellStyle name="40% - Акцент2 3" xfId="79"/>
    <cellStyle name="40% - Акцент3 2" xfId="12"/>
    <cellStyle name="40% - Акцент3 3" xfId="80"/>
    <cellStyle name="40% - Акцент4 2" xfId="13"/>
    <cellStyle name="40% - Акцент4 3" xfId="81"/>
    <cellStyle name="40% - Акцент5 2" xfId="14"/>
    <cellStyle name="40% - Акцент5 3" xfId="82"/>
    <cellStyle name="40% - Акцент6 2" xfId="15"/>
    <cellStyle name="40% - Акцент6 3" xfId="83"/>
    <cellStyle name="60% - Акцент1 2" xfId="16"/>
    <cellStyle name="60% - Акцент1 3" xfId="84"/>
    <cellStyle name="60% - Акцент2 2" xfId="17"/>
    <cellStyle name="60% - Акцент2 3" xfId="85"/>
    <cellStyle name="60% - Акцент3 2" xfId="18"/>
    <cellStyle name="60% - Акцент3 3" xfId="86"/>
    <cellStyle name="60% - Акцент4 2" xfId="19"/>
    <cellStyle name="60% - Акцент4 3" xfId="87"/>
    <cellStyle name="60% - Акцент5 2" xfId="20"/>
    <cellStyle name="60% - Акцент5 3" xfId="88"/>
    <cellStyle name="60% - Акцент6 2" xfId="21"/>
    <cellStyle name="60% - Акцент6 3" xfId="89"/>
    <cellStyle name="Акцент1 2" xfId="22"/>
    <cellStyle name="Акцент1 3" xfId="90"/>
    <cellStyle name="Акцент2 2" xfId="23"/>
    <cellStyle name="Акцент2 3" xfId="91"/>
    <cellStyle name="Акцент3 2" xfId="24"/>
    <cellStyle name="Акцент3 3" xfId="92"/>
    <cellStyle name="Акцент4 2" xfId="25"/>
    <cellStyle name="Акцент4 3" xfId="93"/>
    <cellStyle name="Акцент5 2" xfId="26"/>
    <cellStyle name="Акцент5 3" xfId="94"/>
    <cellStyle name="Акцент6 2" xfId="27"/>
    <cellStyle name="Акцент6 3" xfId="95"/>
    <cellStyle name="Ввод  2" xfId="28"/>
    <cellStyle name="Ввод  3" xfId="96"/>
    <cellStyle name="Вывод 2" xfId="29"/>
    <cellStyle name="Вывод 3" xfId="97"/>
    <cellStyle name="Вычисление 2" xfId="30"/>
    <cellStyle name="Вычисление 3" xfId="98"/>
    <cellStyle name="Заголовок 1 2" xfId="31"/>
    <cellStyle name="Заголовок 1 3" xfId="99"/>
    <cellStyle name="Заголовок 2 2" xfId="32"/>
    <cellStyle name="Заголовок 2 3" xfId="100"/>
    <cellStyle name="Заголовок 3 2" xfId="33"/>
    <cellStyle name="Заголовок 3 3" xfId="101"/>
    <cellStyle name="Заголовок 4 2" xfId="34"/>
    <cellStyle name="Заголовок 4 3" xfId="102"/>
    <cellStyle name="Итог 2" xfId="35"/>
    <cellStyle name="Итог 3" xfId="103"/>
    <cellStyle name="Контрольная ячейка 2" xfId="36"/>
    <cellStyle name="Контрольная ячейка 3" xfId="104"/>
    <cellStyle name="Название 2" xfId="37"/>
    <cellStyle name="Название 3" xfId="105"/>
    <cellStyle name="Нейтральный 2" xfId="38"/>
    <cellStyle name="Нейтральный 3" xfId="106"/>
    <cellStyle name="Обычный" xfId="0" builtinId="0"/>
    <cellStyle name="Обычный 2" xfId="3"/>
    <cellStyle name="Обычный 2 10" xfId="40"/>
    <cellStyle name="Обычный 2 11" xfId="41"/>
    <cellStyle name="Обычный 2 12" xfId="42"/>
    <cellStyle name="Обычный 2 13" xfId="43"/>
    <cellStyle name="Обычный 2 14" xfId="44"/>
    <cellStyle name="Обычный 2 15" xfId="45"/>
    <cellStyle name="Обычный 2 16" xfId="46"/>
    <cellStyle name="Обычный 2 17" xfId="47"/>
    <cellStyle name="Обычный 2 18" xfId="48"/>
    <cellStyle name="Обычный 2 19" xfId="49"/>
    <cellStyle name="Обычный 2 2" xfId="39"/>
    <cellStyle name="Обычный 2 20" xfId="50"/>
    <cellStyle name="Обычный 2 21" xfId="51"/>
    <cellStyle name="Обычный 2 22" xfId="52"/>
    <cellStyle name="Обычный 2 23" xfId="53"/>
    <cellStyle name="Обычный 2 24" xfId="54"/>
    <cellStyle name="Обычный 2 25" xfId="55"/>
    <cellStyle name="Обычный 2 26" xfId="56"/>
    <cellStyle name="Обычный 2 27" xfId="57"/>
    <cellStyle name="Обычный 2 28" xfId="107"/>
    <cellStyle name="Обычный 2 28 2" xfId="108"/>
    <cellStyle name="Обычный 2 29" xfId="109"/>
    <cellStyle name="Обычный 2 3" xfId="58"/>
    <cellStyle name="Обычный 2 30" xfId="110"/>
    <cellStyle name="Обычный 2 31" xfId="111"/>
    <cellStyle name="Обычный 2 32" xfId="112"/>
    <cellStyle name="Обычный 2 33" xfId="113"/>
    <cellStyle name="Обычный 2 34" xfId="114"/>
    <cellStyle name="Обычный 2 35" xfId="115"/>
    <cellStyle name="Обычный 2 36" xfId="116"/>
    <cellStyle name="Обычный 2 37" xfId="117"/>
    <cellStyle name="Обычный 2 38" xfId="118"/>
    <cellStyle name="Обычный 2 39" xfId="125"/>
    <cellStyle name="Обычный 2 4" xfId="59"/>
    <cellStyle name="Обычный 2 5" xfId="60"/>
    <cellStyle name="Обычный 2 6" xfId="61"/>
    <cellStyle name="Обычный 2 7" xfId="62"/>
    <cellStyle name="Обычный 2 8" xfId="63"/>
    <cellStyle name="Обычный 2 9" xfId="64"/>
    <cellStyle name="Обычный 3" xfId="71"/>
    <cellStyle name="Обычный 4" xfId="1"/>
    <cellStyle name="Обычный 5" xfId="2"/>
    <cellStyle name="Плохой 2" xfId="65"/>
    <cellStyle name="Плохой 3" xfId="119"/>
    <cellStyle name="Пояснение 2" xfId="66"/>
    <cellStyle name="Пояснение 3" xfId="120"/>
    <cellStyle name="Примечание 2" xfId="67"/>
    <cellStyle name="Примечание 3" xfId="121"/>
    <cellStyle name="Связанная ячейка 2" xfId="68"/>
    <cellStyle name="Связанная ячейка 3" xfId="122"/>
    <cellStyle name="Текст предупреждения 2" xfId="69"/>
    <cellStyle name="Текст предупреждения 3" xfId="123"/>
    <cellStyle name="Хороший 2" xfId="70"/>
    <cellStyle name="Хороший 3" xfId="12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19050</xdr:rowOff>
    </xdr:from>
    <xdr:to>
      <xdr:col>9</xdr:col>
      <xdr:colOff>972610</xdr:colOff>
      <xdr:row>8</xdr:row>
      <xdr:rowOff>29633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686425" y="19050"/>
          <a:ext cx="2849035" cy="1763183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Приложение 5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УТВЕРЖДЕНО</a:t>
          </a: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р</a:t>
          </a: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cs typeface="Times New Roman"/>
            </a:rPr>
            <a:t>ешением  Совета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cs typeface="Times New Roman"/>
            </a:rPr>
            <a:t>муниципального образования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cs typeface="Times New Roman"/>
            </a:rPr>
            <a:t>Туапсинский муниципальный округ Краснодарского края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cs typeface="Times New Roman"/>
            </a:rPr>
            <a:t>от  27.06.2025 № 246  </a:t>
          </a: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243"/>
  <sheetViews>
    <sheetView tabSelected="1" view="pageBreakPreview" zoomScaleNormal="100" zoomScaleSheetLayoutView="100" workbookViewId="0">
      <selection activeCell="G230" sqref="G230"/>
    </sheetView>
  </sheetViews>
  <sheetFormatPr defaultRowHeight="17.25" outlineLevelRow="1" x14ac:dyDescent="0.3"/>
  <cols>
    <col min="1" max="1" width="4.85546875" customWidth="1"/>
    <col min="2" max="2" width="45.85546875" style="5" customWidth="1"/>
    <col min="3" max="3" width="5.28515625" style="9" bestFit="1" customWidth="1"/>
    <col min="4" max="4" width="3.85546875" style="9" bestFit="1" customWidth="1"/>
    <col min="5" max="5" width="4.140625" style="9" bestFit="1" customWidth="1"/>
    <col min="6" max="6" width="15" style="9" customWidth="1"/>
    <col min="7" max="7" width="5.7109375" style="9" bestFit="1" customWidth="1"/>
    <col min="8" max="8" width="15.28515625" style="9" customWidth="1"/>
    <col min="9" max="9" width="13.42578125" style="9" customWidth="1"/>
    <col min="10" max="10" width="15.140625" customWidth="1"/>
    <col min="11" max="11" width="10.5703125" bestFit="1" customWidth="1"/>
    <col min="12" max="12" width="13.85546875" customWidth="1"/>
  </cols>
  <sheetData>
    <row r="9" spans="1:12" ht="16.5" x14ac:dyDescent="0.25">
      <c r="B9" s="35" t="s">
        <v>303</v>
      </c>
      <c r="C9" s="35"/>
      <c r="D9" s="35"/>
      <c r="E9" s="35"/>
      <c r="F9" s="35"/>
      <c r="G9" s="35"/>
      <c r="H9" s="35"/>
      <c r="I9" s="35"/>
      <c r="J9" s="35"/>
    </row>
    <row r="10" spans="1:12" ht="15" customHeight="1" x14ac:dyDescent="0.25">
      <c r="A10" s="36" t="s">
        <v>305</v>
      </c>
      <c r="B10" s="36"/>
      <c r="C10" s="36"/>
      <c r="D10" s="36"/>
      <c r="E10" s="36"/>
      <c r="F10" s="36"/>
      <c r="G10" s="36"/>
      <c r="H10" s="36"/>
      <c r="I10" s="36"/>
      <c r="J10" s="36"/>
      <c r="K10" s="18"/>
      <c r="L10" s="18"/>
    </row>
    <row r="11" spans="1:12" ht="1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18"/>
      <c r="L11" s="18"/>
    </row>
    <row r="12" spans="1:12" ht="39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18"/>
      <c r="L12" s="18"/>
    </row>
    <row r="13" spans="1:12" ht="18.75" x14ac:dyDescent="0.3">
      <c r="F13" s="7"/>
      <c r="G13" s="7"/>
      <c r="I13" s="49" t="s">
        <v>304</v>
      </c>
      <c r="J13" s="49"/>
    </row>
    <row r="14" spans="1:12" ht="39.75" customHeight="1" x14ac:dyDescent="0.25">
      <c r="A14" s="39" t="s">
        <v>302</v>
      </c>
      <c r="B14" s="39" t="s">
        <v>0</v>
      </c>
      <c r="C14" s="39" t="s">
        <v>276</v>
      </c>
      <c r="D14" s="44" t="s">
        <v>275</v>
      </c>
      <c r="E14" s="45"/>
      <c r="F14" s="45"/>
      <c r="G14" s="46"/>
      <c r="H14" s="39" t="s">
        <v>296</v>
      </c>
      <c r="I14" s="47" t="s">
        <v>294</v>
      </c>
      <c r="J14" s="39" t="s">
        <v>274</v>
      </c>
    </row>
    <row r="15" spans="1:12" ht="37.5" x14ac:dyDescent="0.25">
      <c r="A15" s="40"/>
      <c r="B15" s="40"/>
      <c r="C15" s="40"/>
      <c r="D15" s="30" t="s">
        <v>277</v>
      </c>
      <c r="E15" s="30" t="s">
        <v>278</v>
      </c>
      <c r="F15" s="30" t="s">
        <v>1</v>
      </c>
      <c r="G15" s="30" t="s">
        <v>2</v>
      </c>
      <c r="H15" s="40"/>
      <c r="I15" s="48"/>
      <c r="J15" s="40"/>
    </row>
    <row r="16" spans="1:12" ht="18.75" x14ac:dyDescent="0.3">
      <c r="A16" s="16">
        <v>1</v>
      </c>
      <c r="B16" s="22">
        <v>2</v>
      </c>
      <c r="C16" s="22">
        <v>3</v>
      </c>
      <c r="D16" s="22">
        <v>4</v>
      </c>
      <c r="E16" s="22">
        <v>5</v>
      </c>
      <c r="F16" s="22">
        <v>6</v>
      </c>
      <c r="G16" s="22">
        <v>7</v>
      </c>
      <c r="H16" s="22">
        <v>8</v>
      </c>
      <c r="I16" s="16">
        <v>9</v>
      </c>
      <c r="J16" s="16">
        <v>10</v>
      </c>
      <c r="K16" s="9"/>
    </row>
    <row r="17" spans="1:14" s="1" customFormat="1" ht="18.75" x14ac:dyDescent="0.25">
      <c r="A17" s="24"/>
      <c r="B17" s="23" t="s">
        <v>3</v>
      </c>
      <c r="C17" s="14" t="s">
        <v>306</v>
      </c>
      <c r="D17" s="14" t="s">
        <v>306</v>
      </c>
      <c r="E17" s="14" t="s">
        <v>306</v>
      </c>
      <c r="F17" s="14" t="s">
        <v>306</v>
      </c>
      <c r="G17" s="14" t="s">
        <v>306</v>
      </c>
      <c r="H17" s="15">
        <f>H18+H29</f>
        <v>81401.050000000017</v>
      </c>
      <c r="I17" s="15">
        <f>I18+I29</f>
        <v>52341.155000000006</v>
      </c>
      <c r="J17" s="15">
        <f>I17/H17*100</f>
        <v>64.300343791634134</v>
      </c>
    </row>
    <row r="18" spans="1:14" s="1" customFormat="1" ht="82.5" customHeight="1" x14ac:dyDescent="0.25">
      <c r="A18" s="42" t="s">
        <v>295</v>
      </c>
      <c r="B18" s="24" t="s">
        <v>279</v>
      </c>
      <c r="C18" s="14">
        <v>991</v>
      </c>
      <c r="D18" s="14" t="s">
        <v>306</v>
      </c>
      <c r="E18" s="14" t="s">
        <v>306</v>
      </c>
      <c r="F18" s="14" t="s">
        <v>306</v>
      </c>
      <c r="G18" s="14" t="s">
        <v>306</v>
      </c>
      <c r="H18" s="15">
        <f>H19</f>
        <v>99.6</v>
      </c>
      <c r="I18" s="15">
        <f>I19</f>
        <v>90</v>
      </c>
      <c r="J18" s="15">
        <f t="shared" ref="J18:J81" si="0">I18/H18*100</f>
        <v>90.361445783132538</v>
      </c>
      <c r="K18" s="12"/>
      <c r="L18" s="13"/>
    </row>
    <row r="19" spans="1:14" s="1" customFormat="1" ht="18.75" x14ac:dyDescent="0.25">
      <c r="A19" s="42"/>
      <c r="B19" s="25" t="s">
        <v>196</v>
      </c>
      <c r="C19" s="21">
        <v>991</v>
      </c>
      <c r="D19" s="19" t="s">
        <v>280</v>
      </c>
      <c r="E19" s="14" t="s">
        <v>306</v>
      </c>
      <c r="F19" s="14" t="s">
        <v>306</v>
      </c>
      <c r="G19" s="14" t="s">
        <v>306</v>
      </c>
      <c r="H19" s="31">
        <f>H24+H20</f>
        <v>99.6</v>
      </c>
      <c r="I19" s="31">
        <f>I20+I24</f>
        <v>90</v>
      </c>
      <c r="J19" s="15">
        <f t="shared" si="0"/>
        <v>90.361445783132538</v>
      </c>
      <c r="N19" s="4"/>
    </row>
    <row r="20" spans="1:14" s="1" customFormat="1" ht="100.5" customHeight="1" x14ac:dyDescent="0.25">
      <c r="A20" s="42"/>
      <c r="B20" s="32" t="s">
        <v>261</v>
      </c>
      <c r="C20" s="21" t="s">
        <v>281</v>
      </c>
      <c r="D20" s="19" t="s">
        <v>280</v>
      </c>
      <c r="E20" s="19" t="s">
        <v>282</v>
      </c>
      <c r="F20" s="19" t="s">
        <v>306</v>
      </c>
      <c r="G20" s="19" t="s">
        <v>306</v>
      </c>
      <c r="H20" s="33">
        <f t="shared" ref="H20:I20" si="1">H21</f>
        <v>30</v>
      </c>
      <c r="I20" s="33" t="str">
        <f t="shared" si="1"/>
        <v>20,4</v>
      </c>
      <c r="J20" s="15">
        <f t="shared" si="0"/>
        <v>68</v>
      </c>
    </row>
    <row r="21" spans="1:14" s="1" customFormat="1" ht="75" x14ac:dyDescent="0.25">
      <c r="A21" s="42"/>
      <c r="B21" s="25" t="s">
        <v>14</v>
      </c>
      <c r="C21" s="21" t="s">
        <v>281</v>
      </c>
      <c r="D21" s="19" t="s">
        <v>280</v>
      </c>
      <c r="E21" s="19" t="s">
        <v>282</v>
      </c>
      <c r="F21" s="19" t="s">
        <v>255</v>
      </c>
      <c r="G21" s="19" t="s">
        <v>306</v>
      </c>
      <c r="H21" s="31">
        <f>H22</f>
        <v>30</v>
      </c>
      <c r="I21" s="31" t="str">
        <f>I22</f>
        <v>20,4</v>
      </c>
      <c r="J21" s="15">
        <f t="shared" si="0"/>
        <v>68</v>
      </c>
    </row>
    <row r="22" spans="1:14" s="1" customFormat="1" ht="168.75" x14ac:dyDescent="0.25">
      <c r="A22" s="42"/>
      <c r="B22" s="32" t="s">
        <v>254</v>
      </c>
      <c r="C22" s="21" t="s">
        <v>281</v>
      </c>
      <c r="D22" s="19" t="s">
        <v>280</v>
      </c>
      <c r="E22" s="19" t="s">
        <v>282</v>
      </c>
      <c r="F22" s="19" t="s">
        <v>256</v>
      </c>
      <c r="G22" s="19" t="s">
        <v>306</v>
      </c>
      <c r="H22" s="33">
        <f>H23</f>
        <v>30</v>
      </c>
      <c r="I22" s="33" t="str">
        <f>I23</f>
        <v>20,4</v>
      </c>
      <c r="J22" s="15">
        <f t="shared" si="0"/>
        <v>68</v>
      </c>
      <c r="K22" s="3"/>
    </row>
    <row r="23" spans="1:14" s="1" customFormat="1" ht="56.25" x14ac:dyDescent="0.25">
      <c r="A23" s="42"/>
      <c r="B23" s="26" t="s">
        <v>192</v>
      </c>
      <c r="C23" s="21" t="s">
        <v>281</v>
      </c>
      <c r="D23" s="19" t="s">
        <v>280</v>
      </c>
      <c r="E23" s="19" t="s">
        <v>283</v>
      </c>
      <c r="F23" s="19" t="s">
        <v>256</v>
      </c>
      <c r="G23" s="19" t="s">
        <v>186</v>
      </c>
      <c r="H23" s="33">
        <v>30</v>
      </c>
      <c r="I23" s="19" t="s">
        <v>299</v>
      </c>
      <c r="J23" s="15">
        <f t="shared" si="0"/>
        <v>68</v>
      </c>
    </row>
    <row r="24" spans="1:14" s="1" customFormat="1" ht="93.75" x14ac:dyDescent="0.25">
      <c r="A24" s="42"/>
      <c r="B24" s="25" t="s">
        <v>11</v>
      </c>
      <c r="C24" s="21" t="s">
        <v>281</v>
      </c>
      <c r="D24" s="19" t="s">
        <v>280</v>
      </c>
      <c r="E24" s="19" t="s">
        <v>283</v>
      </c>
      <c r="F24" s="19" t="s">
        <v>306</v>
      </c>
      <c r="G24" s="19" t="s">
        <v>306</v>
      </c>
      <c r="H24" s="33">
        <f t="shared" ref="H24:I25" si="2">H25</f>
        <v>69.599999999999994</v>
      </c>
      <c r="I24" s="33" t="str">
        <f t="shared" si="2"/>
        <v>69,6</v>
      </c>
      <c r="J24" s="15">
        <f t="shared" si="0"/>
        <v>100</v>
      </c>
    </row>
    <row r="25" spans="1:14" s="1" customFormat="1" ht="75" x14ac:dyDescent="0.25">
      <c r="A25" s="42"/>
      <c r="B25" s="25" t="s">
        <v>14</v>
      </c>
      <c r="C25" s="21" t="s">
        <v>281</v>
      </c>
      <c r="D25" s="19" t="s">
        <v>280</v>
      </c>
      <c r="E25" s="19" t="s">
        <v>283</v>
      </c>
      <c r="F25" s="19" t="s">
        <v>55</v>
      </c>
      <c r="G25" s="19" t="s">
        <v>306</v>
      </c>
      <c r="H25" s="31">
        <f t="shared" si="2"/>
        <v>69.599999999999994</v>
      </c>
      <c r="I25" s="31" t="str">
        <f t="shared" si="2"/>
        <v>69,6</v>
      </c>
      <c r="J25" s="15">
        <f t="shared" si="0"/>
        <v>100</v>
      </c>
    </row>
    <row r="26" spans="1:14" s="1" customFormat="1" ht="75" x14ac:dyDescent="0.25">
      <c r="A26" s="42"/>
      <c r="B26" s="25" t="s">
        <v>51</v>
      </c>
      <c r="C26" s="21">
        <v>991</v>
      </c>
      <c r="D26" s="19" t="s">
        <v>280</v>
      </c>
      <c r="E26" s="19" t="s">
        <v>283</v>
      </c>
      <c r="F26" s="19" t="s">
        <v>56</v>
      </c>
      <c r="G26" s="19" t="s">
        <v>306</v>
      </c>
      <c r="H26" s="33">
        <f>H27</f>
        <v>69.599999999999994</v>
      </c>
      <c r="I26" s="33" t="str">
        <f>I27</f>
        <v>69,6</v>
      </c>
      <c r="J26" s="15">
        <f t="shared" si="0"/>
        <v>100</v>
      </c>
    </row>
    <row r="27" spans="1:14" s="1" customFormat="1" ht="112.5" x14ac:dyDescent="0.25">
      <c r="A27" s="42"/>
      <c r="B27" s="25" t="s">
        <v>9</v>
      </c>
      <c r="C27" s="21" t="s">
        <v>281</v>
      </c>
      <c r="D27" s="19" t="s">
        <v>280</v>
      </c>
      <c r="E27" s="19" t="s">
        <v>283</v>
      </c>
      <c r="F27" s="19" t="s">
        <v>57</v>
      </c>
      <c r="G27" s="19" t="s">
        <v>306</v>
      </c>
      <c r="H27" s="33">
        <f>H28</f>
        <v>69.599999999999994</v>
      </c>
      <c r="I27" s="33" t="str">
        <f>I28</f>
        <v>69,6</v>
      </c>
      <c r="J27" s="15">
        <f t="shared" si="0"/>
        <v>100</v>
      </c>
      <c r="K27" s="3"/>
    </row>
    <row r="28" spans="1:14" s="1" customFormat="1" ht="21" customHeight="1" x14ac:dyDescent="0.25">
      <c r="A28" s="43"/>
      <c r="B28" s="25" t="s">
        <v>12</v>
      </c>
      <c r="C28" s="21" t="s">
        <v>281</v>
      </c>
      <c r="D28" s="19" t="s">
        <v>280</v>
      </c>
      <c r="E28" s="19" t="s">
        <v>283</v>
      </c>
      <c r="F28" s="19" t="s">
        <v>57</v>
      </c>
      <c r="G28" s="19">
        <v>500</v>
      </c>
      <c r="H28" s="33">
        <v>69.599999999999994</v>
      </c>
      <c r="I28" s="19" t="s">
        <v>298</v>
      </c>
      <c r="J28" s="15">
        <f t="shared" si="0"/>
        <v>100</v>
      </c>
    </row>
    <row r="29" spans="1:14" s="1" customFormat="1" ht="75" x14ac:dyDescent="0.25">
      <c r="A29" s="41" t="s">
        <v>297</v>
      </c>
      <c r="B29" s="26" t="s">
        <v>49</v>
      </c>
      <c r="C29" s="21">
        <v>992</v>
      </c>
      <c r="D29" s="19" t="s">
        <v>306</v>
      </c>
      <c r="E29" s="20" t="s">
        <v>306</v>
      </c>
      <c r="F29" s="19" t="s">
        <v>306</v>
      </c>
      <c r="G29" s="19" t="s">
        <v>306</v>
      </c>
      <c r="H29" s="33">
        <f>H30+H100+H107+H145+H166+H198+H204+H222+H235</f>
        <v>81301.450000000012</v>
      </c>
      <c r="I29" s="33">
        <f>I30+I100+I107+I145+I166+I198+I204+I222+I235</f>
        <v>52251.155000000006</v>
      </c>
      <c r="J29" s="15">
        <f t="shared" si="0"/>
        <v>64.268417106951972</v>
      </c>
    </row>
    <row r="30" spans="1:14" s="1" customFormat="1" ht="18.75" x14ac:dyDescent="0.25">
      <c r="A30" s="42"/>
      <c r="B30" s="26" t="s">
        <v>196</v>
      </c>
      <c r="C30" s="21">
        <v>992</v>
      </c>
      <c r="D30" s="19" t="s">
        <v>280</v>
      </c>
      <c r="E30" s="14" t="s">
        <v>306</v>
      </c>
      <c r="F30" s="14" t="s">
        <v>306</v>
      </c>
      <c r="G30" s="14" t="s">
        <v>306</v>
      </c>
      <c r="H30" s="31">
        <f>H31+H38+H54+H59</f>
        <v>14092.8</v>
      </c>
      <c r="I30" s="31">
        <f>I31+I38+I54+I59</f>
        <v>13941.84</v>
      </c>
      <c r="J30" s="15">
        <f t="shared" si="0"/>
        <v>98.928814713896458</v>
      </c>
    </row>
    <row r="31" spans="1:14" s="1" customFormat="1" ht="75" x14ac:dyDescent="0.25">
      <c r="A31" s="42"/>
      <c r="B31" s="26" t="s">
        <v>13</v>
      </c>
      <c r="C31" s="21">
        <v>992</v>
      </c>
      <c r="D31" s="19" t="s">
        <v>280</v>
      </c>
      <c r="E31" s="19" t="s">
        <v>284</v>
      </c>
      <c r="F31" s="19" t="s">
        <v>306</v>
      </c>
      <c r="G31" s="19" t="s">
        <v>306</v>
      </c>
      <c r="H31" s="31">
        <f>H32</f>
        <v>1338.3000000000002</v>
      </c>
      <c r="I31" s="31">
        <f>I32</f>
        <v>1333.8500000000001</v>
      </c>
      <c r="J31" s="15">
        <f t="shared" si="0"/>
        <v>99.66748860494657</v>
      </c>
    </row>
    <row r="32" spans="1:14" s="1" customFormat="1" ht="75" outlineLevel="1" x14ac:dyDescent="0.25">
      <c r="A32" s="42"/>
      <c r="B32" s="26" t="s">
        <v>14</v>
      </c>
      <c r="C32" s="21">
        <v>992</v>
      </c>
      <c r="D32" s="19" t="s">
        <v>280</v>
      </c>
      <c r="E32" s="19" t="s">
        <v>284</v>
      </c>
      <c r="F32" s="19" t="s">
        <v>55</v>
      </c>
      <c r="G32" s="19" t="s">
        <v>306</v>
      </c>
      <c r="H32" s="31">
        <f>H33</f>
        <v>1338.3000000000002</v>
      </c>
      <c r="I32" s="31">
        <f>I33</f>
        <v>1333.8500000000001</v>
      </c>
      <c r="J32" s="15">
        <f t="shared" si="0"/>
        <v>99.66748860494657</v>
      </c>
    </row>
    <row r="33" spans="1:16" s="1" customFormat="1" ht="53.25" customHeight="1" outlineLevel="1" x14ac:dyDescent="0.25">
      <c r="A33" s="42"/>
      <c r="B33" s="26" t="s">
        <v>50</v>
      </c>
      <c r="C33" s="21">
        <v>992</v>
      </c>
      <c r="D33" s="19" t="s">
        <v>280</v>
      </c>
      <c r="E33" s="19" t="s">
        <v>284</v>
      </c>
      <c r="F33" s="19" t="s">
        <v>58</v>
      </c>
      <c r="G33" s="19" t="s">
        <v>306</v>
      </c>
      <c r="H33" s="31">
        <f>H34+H36</f>
        <v>1338.3000000000002</v>
      </c>
      <c r="I33" s="31">
        <f>I34+I36</f>
        <v>1333.8500000000001</v>
      </c>
      <c r="J33" s="15">
        <f t="shared" si="0"/>
        <v>99.66748860494657</v>
      </c>
    </row>
    <row r="34" spans="1:16" s="1" customFormat="1" ht="40.5" customHeight="1" outlineLevel="1" x14ac:dyDescent="0.25">
      <c r="A34" s="42"/>
      <c r="B34" s="26" t="s">
        <v>15</v>
      </c>
      <c r="C34" s="21">
        <v>992</v>
      </c>
      <c r="D34" s="19" t="s">
        <v>280</v>
      </c>
      <c r="E34" s="19" t="s">
        <v>284</v>
      </c>
      <c r="F34" s="19" t="s">
        <v>59</v>
      </c>
      <c r="G34" s="19" t="s">
        <v>306</v>
      </c>
      <c r="H34" s="31">
        <f>H35</f>
        <v>1077.9000000000001</v>
      </c>
      <c r="I34" s="31">
        <f>I35</f>
        <v>1077.9000000000001</v>
      </c>
      <c r="J34" s="15">
        <f t="shared" si="0"/>
        <v>100</v>
      </c>
    </row>
    <row r="35" spans="1:16" s="1" customFormat="1" ht="75.75" customHeight="1" outlineLevel="1" x14ac:dyDescent="0.25">
      <c r="A35" s="42"/>
      <c r="B35" s="26" t="s">
        <v>190</v>
      </c>
      <c r="C35" s="21" t="s">
        <v>285</v>
      </c>
      <c r="D35" s="19" t="s">
        <v>280</v>
      </c>
      <c r="E35" s="19" t="s">
        <v>284</v>
      </c>
      <c r="F35" s="19" t="s">
        <v>59</v>
      </c>
      <c r="G35" s="19">
        <v>100</v>
      </c>
      <c r="H35" s="31">
        <v>1077.9000000000001</v>
      </c>
      <c r="I35" s="31">
        <v>1077.9000000000001</v>
      </c>
      <c r="J35" s="15">
        <f t="shared" si="0"/>
        <v>100</v>
      </c>
      <c r="K35" s="4"/>
    </row>
    <row r="36" spans="1:16" s="1" customFormat="1" ht="40.5" customHeight="1" outlineLevel="1" x14ac:dyDescent="0.25">
      <c r="A36" s="42"/>
      <c r="B36" s="26" t="s">
        <v>15</v>
      </c>
      <c r="C36" s="21">
        <v>992</v>
      </c>
      <c r="D36" s="19" t="s">
        <v>280</v>
      </c>
      <c r="E36" s="19" t="s">
        <v>284</v>
      </c>
      <c r="F36" s="19" t="s">
        <v>213</v>
      </c>
      <c r="G36" s="19" t="s">
        <v>306</v>
      </c>
      <c r="H36" s="31">
        <f>H37</f>
        <v>260.39999999999998</v>
      </c>
      <c r="I36" s="31">
        <f>I37</f>
        <v>255.95</v>
      </c>
      <c r="J36" s="15">
        <f t="shared" si="0"/>
        <v>98.291090629800308</v>
      </c>
    </row>
    <row r="37" spans="1:16" s="1" customFormat="1" ht="94.5" customHeight="1" outlineLevel="1" x14ac:dyDescent="0.25">
      <c r="A37" s="42"/>
      <c r="B37" s="32" t="s">
        <v>254</v>
      </c>
      <c r="C37" s="21" t="s">
        <v>285</v>
      </c>
      <c r="D37" s="19" t="s">
        <v>280</v>
      </c>
      <c r="E37" s="19" t="s">
        <v>284</v>
      </c>
      <c r="F37" s="19" t="s">
        <v>213</v>
      </c>
      <c r="G37" s="19">
        <v>100</v>
      </c>
      <c r="H37" s="31">
        <v>260.39999999999998</v>
      </c>
      <c r="I37" s="31">
        <v>255.95</v>
      </c>
      <c r="J37" s="15">
        <f t="shared" si="0"/>
        <v>98.291090629800308</v>
      </c>
      <c r="K37" s="4"/>
    </row>
    <row r="38" spans="1:16" s="1" customFormat="1" ht="75.75" customHeight="1" x14ac:dyDescent="0.25">
      <c r="A38" s="42"/>
      <c r="B38" s="26" t="s">
        <v>189</v>
      </c>
      <c r="C38" s="21">
        <v>992</v>
      </c>
      <c r="D38" s="19" t="s">
        <v>280</v>
      </c>
      <c r="E38" s="19" t="s">
        <v>286</v>
      </c>
      <c r="F38" s="19" t="s">
        <v>306</v>
      </c>
      <c r="G38" s="19" t="s">
        <v>306</v>
      </c>
      <c r="H38" s="31">
        <f>H39</f>
        <v>6832.8</v>
      </c>
      <c r="I38" s="31">
        <f>I39</f>
        <v>6832.1</v>
      </c>
      <c r="J38" s="15">
        <f t="shared" si="0"/>
        <v>99.989755297974483</v>
      </c>
    </row>
    <row r="39" spans="1:16" s="1" customFormat="1" ht="75" outlineLevel="1" x14ac:dyDescent="0.25">
      <c r="A39" s="42"/>
      <c r="B39" s="26" t="s">
        <v>14</v>
      </c>
      <c r="C39" s="21">
        <v>992</v>
      </c>
      <c r="D39" s="19" t="s">
        <v>280</v>
      </c>
      <c r="E39" s="19" t="s">
        <v>286</v>
      </c>
      <c r="F39" s="19" t="s">
        <v>55</v>
      </c>
      <c r="G39" s="19" t="s">
        <v>306</v>
      </c>
      <c r="H39" s="31">
        <f>H40+H51</f>
        <v>6832.8</v>
      </c>
      <c r="I39" s="31">
        <f>I40+I51</f>
        <v>6832.1</v>
      </c>
      <c r="J39" s="15">
        <f t="shared" si="0"/>
        <v>99.989755297974483</v>
      </c>
      <c r="P39" s="4"/>
    </row>
    <row r="40" spans="1:16" s="1" customFormat="1" ht="75" outlineLevel="1" x14ac:dyDescent="0.25">
      <c r="A40" s="42"/>
      <c r="B40" s="26" t="s">
        <v>52</v>
      </c>
      <c r="C40" s="21">
        <v>992</v>
      </c>
      <c r="D40" s="19" t="s">
        <v>280</v>
      </c>
      <c r="E40" s="19" t="s">
        <v>286</v>
      </c>
      <c r="F40" s="19" t="s">
        <v>60</v>
      </c>
      <c r="G40" s="19" t="s">
        <v>306</v>
      </c>
      <c r="H40" s="31">
        <f>H41+H48</f>
        <v>6796.2</v>
      </c>
      <c r="I40" s="31">
        <f>I41+I48</f>
        <v>6795.5</v>
      </c>
      <c r="J40" s="15">
        <f t="shared" si="0"/>
        <v>99.989700126541308</v>
      </c>
      <c r="K40" s="4"/>
    </row>
    <row r="41" spans="1:16" s="1" customFormat="1" ht="75" outlineLevel="1" x14ac:dyDescent="0.25">
      <c r="A41" s="42"/>
      <c r="B41" s="26" t="s">
        <v>53</v>
      </c>
      <c r="C41" s="21">
        <v>992</v>
      </c>
      <c r="D41" s="19" t="s">
        <v>280</v>
      </c>
      <c r="E41" s="19" t="s">
        <v>286</v>
      </c>
      <c r="F41" s="19" t="s">
        <v>61</v>
      </c>
      <c r="G41" s="19" t="s">
        <v>306</v>
      </c>
      <c r="H41" s="31">
        <f>H42</f>
        <v>6792.4</v>
      </c>
      <c r="I41" s="31">
        <f>I42</f>
        <v>6791.7</v>
      </c>
      <c r="J41" s="15">
        <f t="shared" si="0"/>
        <v>99.989694364289505</v>
      </c>
      <c r="K41" s="4"/>
      <c r="P41" s="4"/>
    </row>
    <row r="42" spans="1:16" s="1" customFormat="1" ht="37.5" outlineLevel="1" x14ac:dyDescent="0.25">
      <c r="A42" s="42"/>
      <c r="B42" s="26" t="s">
        <v>15</v>
      </c>
      <c r="C42" s="21">
        <v>992</v>
      </c>
      <c r="D42" s="19" t="s">
        <v>280</v>
      </c>
      <c r="E42" s="19" t="s">
        <v>286</v>
      </c>
      <c r="F42" s="19" t="s">
        <v>62</v>
      </c>
      <c r="G42" s="19" t="s">
        <v>306</v>
      </c>
      <c r="H42" s="31">
        <f>H43+H46+H47+H44</f>
        <v>6792.4</v>
      </c>
      <c r="I42" s="31">
        <f>I43+I46+I47+I44</f>
        <v>6791.7</v>
      </c>
      <c r="J42" s="15">
        <f t="shared" si="0"/>
        <v>99.989694364289505</v>
      </c>
    </row>
    <row r="43" spans="1:16" s="1" customFormat="1" ht="77.25" customHeight="1" outlineLevel="1" x14ac:dyDescent="0.25">
      <c r="A43" s="42"/>
      <c r="B43" s="26" t="s">
        <v>190</v>
      </c>
      <c r="C43" s="21">
        <v>992</v>
      </c>
      <c r="D43" s="19" t="s">
        <v>280</v>
      </c>
      <c r="E43" s="19" t="s">
        <v>286</v>
      </c>
      <c r="F43" s="19" t="s">
        <v>62</v>
      </c>
      <c r="G43" s="19">
        <v>100</v>
      </c>
      <c r="H43" s="31">
        <v>5531.2</v>
      </c>
      <c r="I43" s="31">
        <v>5531.2</v>
      </c>
      <c r="J43" s="15">
        <f t="shared" si="0"/>
        <v>100</v>
      </c>
    </row>
    <row r="44" spans="1:16" s="1" customFormat="1" ht="37.5" x14ac:dyDescent="0.25">
      <c r="A44" s="42"/>
      <c r="B44" s="26" t="s">
        <v>15</v>
      </c>
      <c r="C44" s="21">
        <v>992</v>
      </c>
      <c r="D44" s="19" t="s">
        <v>280</v>
      </c>
      <c r="E44" s="19" t="s">
        <v>286</v>
      </c>
      <c r="F44" s="19" t="s">
        <v>214</v>
      </c>
      <c r="G44" s="19" t="s">
        <v>203</v>
      </c>
      <c r="H44" s="31">
        <f>H45</f>
        <v>1261.2</v>
      </c>
      <c r="I44" s="31">
        <f>I45</f>
        <v>1260.5</v>
      </c>
      <c r="J44" s="15">
        <f t="shared" si="0"/>
        <v>99.944497304154766</v>
      </c>
    </row>
    <row r="45" spans="1:16" s="1" customFormat="1" ht="130.5" customHeight="1" x14ac:dyDescent="0.25">
      <c r="A45" s="42"/>
      <c r="B45" s="26" t="s">
        <v>190</v>
      </c>
      <c r="C45" s="21">
        <v>992</v>
      </c>
      <c r="D45" s="19" t="s">
        <v>280</v>
      </c>
      <c r="E45" s="19" t="s">
        <v>286</v>
      </c>
      <c r="F45" s="19" t="s">
        <v>214</v>
      </c>
      <c r="G45" s="19">
        <v>100</v>
      </c>
      <c r="H45" s="31">
        <v>1261.2</v>
      </c>
      <c r="I45" s="31">
        <v>1260.5</v>
      </c>
      <c r="J45" s="15">
        <f t="shared" si="0"/>
        <v>99.944497304154766</v>
      </c>
    </row>
    <row r="46" spans="1:16" s="1" customFormat="1" ht="56.25" x14ac:dyDescent="0.25">
      <c r="A46" s="42"/>
      <c r="B46" s="26" t="s">
        <v>192</v>
      </c>
      <c r="C46" s="21">
        <v>992</v>
      </c>
      <c r="D46" s="19" t="s">
        <v>280</v>
      </c>
      <c r="E46" s="19" t="s">
        <v>286</v>
      </c>
      <c r="F46" s="19" t="s">
        <v>62</v>
      </c>
      <c r="G46" s="19">
        <v>200</v>
      </c>
      <c r="H46" s="31">
        <v>0</v>
      </c>
      <c r="I46" s="31">
        <v>0</v>
      </c>
      <c r="J46" s="15">
        <v>0</v>
      </c>
    </row>
    <row r="47" spans="1:16" s="1" customFormat="1" ht="18.75" x14ac:dyDescent="0.25">
      <c r="A47" s="42"/>
      <c r="B47" s="26" t="s">
        <v>16</v>
      </c>
      <c r="C47" s="21">
        <v>992</v>
      </c>
      <c r="D47" s="19" t="s">
        <v>280</v>
      </c>
      <c r="E47" s="19" t="s">
        <v>286</v>
      </c>
      <c r="F47" s="19" t="s">
        <v>62</v>
      </c>
      <c r="G47" s="19">
        <v>800</v>
      </c>
      <c r="H47" s="31">
        <v>0</v>
      </c>
      <c r="I47" s="31">
        <v>0</v>
      </c>
      <c r="J47" s="15">
        <v>0</v>
      </c>
    </row>
    <row r="48" spans="1:16" s="1" customFormat="1" ht="37.5" x14ac:dyDescent="0.25">
      <c r="A48" s="42"/>
      <c r="B48" s="26" t="s">
        <v>17</v>
      </c>
      <c r="C48" s="21">
        <v>992</v>
      </c>
      <c r="D48" s="19" t="s">
        <v>280</v>
      </c>
      <c r="E48" s="19" t="s">
        <v>286</v>
      </c>
      <c r="F48" s="19" t="s">
        <v>63</v>
      </c>
      <c r="G48" s="19" t="s">
        <v>306</v>
      </c>
      <c r="H48" s="31">
        <f>H49</f>
        <v>3.8</v>
      </c>
      <c r="I48" s="31">
        <f>I49</f>
        <v>3.8</v>
      </c>
      <c r="J48" s="15">
        <f t="shared" si="0"/>
        <v>100</v>
      </c>
    </row>
    <row r="49" spans="1:10" s="1" customFormat="1" ht="93.75" x14ac:dyDescent="0.25">
      <c r="A49" s="42"/>
      <c r="B49" s="26" t="s">
        <v>8</v>
      </c>
      <c r="C49" s="21">
        <v>992</v>
      </c>
      <c r="D49" s="19" t="s">
        <v>280</v>
      </c>
      <c r="E49" s="19" t="s">
        <v>286</v>
      </c>
      <c r="F49" s="19" t="s">
        <v>64</v>
      </c>
      <c r="G49" s="19" t="s">
        <v>306</v>
      </c>
      <c r="H49" s="31">
        <f>H50</f>
        <v>3.8</v>
      </c>
      <c r="I49" s="31">
        <f>I50</f>
        <v>3.8</v>
      </c>
      <c r="J49" s="15">
        <f t="shared" si="0"/>
        <v>100</v>
      </c>
    </row>
    <row r="50" spans="1:10" s="1" customFormat="1" ht="56.25" x14ac:dyDescent="0.25">
      <c r="A50" s="42"/>
      <c r="B50" s="26" t="s">
        <v>192</v>
      </c>
      <c r="C50" s="21">
        <v>992</v>
      </c>
      <c r="D50" s="19" t="s">
        <v>280</v>
      </c>
      <c r="E50" s="19" t="s">
        <v>286</v>
      </c>
      <c r="F50" s="19" t="s">
        <v>64</v>
      </c>
      <c r="G50" s="19">
        <v>200</v>
      </c>
      <c r="H50" s="31">
        <v>3.8</v>
      </c>
      <c r="I50" s="31">
        <v>3.8</v>
      </c>
      <c r="J50" s="15">
        <f t="shared" si="0"/>
        <v>100</v>
      </c>
    </row>
    <row r="51" spans="1:10" s="2" customFormat="1" ht="75" x14ac:dyDescent="0.25">
      <c r="A51" s="42"/>
      <c r="B51" s="26" t="s">
        <v>51</v>
      </c>
      <c r="C51" s="21" t="s">
        <v>285</v>
      </c>
      <c r="D51" s="19" t="s">
        <v>280</v>
      </c>
      <c r="E51" s="19" t="s">
        <v>286</v>
      </c>
      <c r="F51" s="19" t="s">
        <v>56</v>
      </c>
      <c r="G51" s="19" t="s">
        <v>306</v>
      </c>
      <c r="H51" s="33">
        <f t="shared" ref="H51:I52" si="3">H52</f>
        <v>36.6</v>
      </c>
      <c r="I51" s="33">
        <f t="shared" si="3"/>
        <v>36.6</v>
      </c>
      <c r="J51" s="15">
        <f t="shared" si="0"/>
        <v>100</v>
      </c>
    </row>
    <row r="52" spans="1:10" s="1" customFormat="1" ht="112.5" x14ac:dyDescent="0.25">
      <c r="A52" s="42"/>
      <c r="B52" s="26" t="s">
        <v>18</v>
      </c>
      <c r="C52" s="21">
        <v>992</v>
      </c>
      <c r="D52" s="19" t="s">
        <v>280</v>
      </c>
      <c r="E52" s="19" t="s">
        <v>286</v>
      </c>
      <c r="F52" s="21" t="s">
        <v>67</v>
      </c>
      <c r="G52" s="19" t="s">
        <v>306</v>
      </c>
      <c r="H52" s="31">
        <f t="shared" si="3"/>
        <v>36.6</v>
      </c>
      <c r="I52" s="31">
        <f t="shared" si="3"/>
        <v>36.6</v>
      </c>
      <c r="J52" s="15">
        <f t="shared" si="0"/>
        <v>100</v>
      </c>
    </row>
    <row r="53" spans="1:10" s="1" customFormat="1" ht="18.75" x14ac:dyDescent="0.25">
      <c r="A53" s="42"/>
      <c r="B53" s="26" t="s">
        <v>12</v>
      </c>
      <c r="C53" s="21">
        <v>992</v>
      </c>
      <c r="D53" s="19" t="s">
        <v>280</v>
      </c>
      <c r="E53" s="19" t="s">
        <v>286</v>
      </c>
      <c r="F53" s="21" t="s">
        <v>67</v>
      </c>
      <c r="G53" s="19">
        <v>500</v>
      </c>
      <c r="H53" s="31">
        <v>36.6</v>
      </c>
      <c r="I53" s="31">
        <v>36.6</v>
      </c>
      <c r="J53" s="15">
        <f t="shared" si="0"/>
        <v>100</v>
      </c>
    </row>
    <row r="54" spans="1:10" s="1" customFormat="1" ht="18.75" x14ac:dyDescent="0.25">
      <c r="A54" s="42"/>
      <c r="B54" s="26" t="s">
        <v>19</v>
      </c>
      <c r="C54" s="19">
        <v>992</v>
      </c>
      <c r="D54" s="19" t="s">
        <v>280</v>
      </c>
      <c r="E54" s="19">
        <v>11</v>
      </c>
      <c r="F54" s="19" t="s">
        <v>306</v>
      </c>
      <c r="G54" s="19" t="s">
        <v>306</v>
      </c>
      <c r="H54" s="31">
        <f t="shared" ref="H54:I57" si="4">H55</f>
        <v>20</v>
      </c>
      <c r="I54" s="31">
        <f t="shared" si="4"/>
        <v>0</v>
      </c>
      <c r="J54" s="15">
        <f t="shared" si="0"/>
        <v>0</v>
      </c>
    </row>
    <row r="55" spans="1:10" s="1" customFormat="1" ht="75" x14ac:dyDescent="0.25">
      <c r="A55" s="42"/>
      <c r="B55" s="26" t="s">
        <v>52</v>
      </c>
      <c r="C55" s="19">
        <v>992</v>
      </c>
      <c r="D55" s="19" t="s">
        <v>280</v>
      </c>
      <c r="E55" s="19">
        <v>11</v>
      </c>
      <c r="F55" s="19" t="s">
        <v>60</v>
      </c>
      <c r="G55" s="19" t="s">
        <v>306</v>
      </c>
      <c r="H55" s="31">
        <f t="shared" si="4"/>
        <v>20</v>
      </c>
      <c r="I55" s="31">
        <f t="shared" si="4"/>
        <v>0</v>
      </c>
      <c r="J55" s="15">
        <f t="shared" si="0"/>
        <v>0</v>
      </c>
    </row>
    <row r="56" spans="1:10" s="1" customFormat="1" ht="37.5" x14ac:dyDescent="0.25">
      <c r="A56" s="42"/>
      <c r="B56" s="26" t="s">
        <v>20</v>
      </c>
      <c r="C56" s="19">
        <v>992</v>
      </c>
      <c r="D56" s="19" t="s">
        <v>280</v>
      </c>
      <c r="E56" s="19">
        <v>11</v>
      </c>
      <c r="F56" s="19" t="s">
        <v>68</v>
      </c>
      <c r="G56" s="19" t="s">
        <v>306</v>
      </c>
      <c r="H56" s="31">
        <f t="shared" si="4"/>
        <v>20</v>
      </c>
      <c r="I56" s="31">
        <f t="shared" si="4"/>
        <v>0</v>
      </c>
      <c r="J56" s="15">
        <f t="shared" si="0"/>
        <v>0</v>
      </c>
    </row>
    <row r="57" spans="1:10" s="1" customFormat="1" ht="37.5" x14ac:dyDescent="0.25">
      <c r="A57" s="42"/>
      <c r="B57" s="25" t="s">
        <v>10</v>
      </c>
      <c r="C57" s="19">
        <v>992</v>
      </c>
      <c r="D57" s="19" t="s">
        <v>280</v>
      </c>
      <c r="E57" s="19">
        <v>11</v>
      </c>
      <c r="F57" s="19" t="s">
        <v>69</v>
      </c>
      <c r="G57" s="19" t="s">
        <v>306</v>
      </c>
      <c r="H57" s="31">
        <f t="shared" si="4"/>
        <v>20</v>
      </c>
      <c r="I57" s="31">
        <f t="shared" si="4"/>
        <v>0</v>
      </c>
      <c r="J57" s="15">
        <f t="shared" si="0"/>
        <v>0</v>
      </c>
    </row>
    <row r="58" spans="1:10" s="1" customFormat="1" ht="18.75" x14ac:dyDescent="0.25">
      <c r="A58" s="42"/>
      <c r="B58" s="26" t="s">
        <v>16</v>
      </c>
      <c r="C58" s="19">
        <v>992</v>
      </c>
      <c r="D58" s="19" t="s">
        <v>280</v>
      </c>
      <c r="E58" s="19">
        <v>11</v>
      </c>
      <c r="F58" s="19" t="s">
        <v>69</v>
      </c>
      <c r="G58" s="19">
        <v>800</v>
      </c>
      <c r="H58" s="31">
        <v>20</v>
      </c>
      <c r="I58" s="31">
        <v>0</v>
      </c>
      <c r="J58" s="15">
        <f t="shared" si="0"/>
        <v>0</v>
      </c>
    </row>
    <row r="59" spans="1:10" s="1" customFormat="1" ht="37.5" x14ac:dyDescent="0.25">
      <c r="A59" s="42"/>
      <c r="B59" s="26" t="s">
        <v>21</v>
      </c>
      <c r="C59" s="21">
        <v>992</v>
      </c>
      <c r="D59" s="19" t="s">
        <v>280</v>
      </c>
      <c r="E59" s="19">
        <v>13</v>
      </c>
      <c r="F59" s="19" t="s">
        <v>306</v>
      </c>
      <c r="G59" s="19" t="s">
        <v>306</v>
      </c>
      <c r="H59" s="31">
        <f>H60+H86+H90+H96</f>
        <v>5901.7</v>
      </c>
      <c r="I59" s="31">
        <f>I60+I86+I90+I96</f>
        <v>5775.89</v>
      </c>
      <c r="J59" s="15">
        <f t="shared" si="0"/>
        <v>97.868241354186097</v>
      </c>
    </row>
    <row r="60" spans="1:10" s="1" customFormat="1" ht="93.75" x14ac:dyDescent="0.25">
      <c r="A60" s="42"/>
      <c r="B60" s="26" t="s">
        <v>253</v>
      </c>
      <c r="C60" s="21">
        <v>992</v>
      </c>
      <c r="D60" s="19" t="s">
        <v>280</v>
      </c>
      <c r="E60" s="19" t="s">
        <v>287</v>
      </c>
      <c r="F60" s="19" t="s">
        <v>65</v>
      </c>
      <c r="G60" s="19" t="s">
        <v>306</v>
      </c>
      <c r="H60" s="31">
        <f>H66+H70+H78+H82+H74+H61</f>
        <v>1052.5999999999999</v>
      </c>
      <c r="I60" s="31">
        <f>I66+I70+I78+I82+I74+I61</f>
        <v>996.80000000000007</v>
      </c>
      <c r="J60" s="15">
        <f t="shared" si="0"/>
        <v>94.698840965228968</v>
      </c>
    </row>
    <row r="61" spans="1:10" s="1" customFormat="1" ht="93.75" x14ac:dyDescent="0.25">
      <c r="A61" s="42"/>
      <c r="B61" s="26" t="s">
        <v>266</v>
      </c>
      <c r="C61" s="21">
        <v>992</v>
      </c>
      <c r="D61" s="19" t="s">
        <v>280</v>
      </c>
      <c r="E61" s="19" t="s">
        <v>287</v>
      </c>
      <c r="F61" s="19" t="s">
        <v>66</v>
      </c>
      <c r="G61" s="19" t="s">
        <v>306</v>
      </c>
      <c r="H61" s="31">
        <f t="shared" ref="H61:I62" si="5">H62</f>
        <v>591</v>
      </c>
      <c r="I61" s="31">
        <f t="shared" si="5"/>
        <v>537.40000000000009</v>
      </c>
      <c r="J61" s="15">
        <f t="shared" si="0"/>
        <v>90.930626057529622</v>
      </c>
    </row>
    <row r="62" spans="1:10" s="1" customFormat="1" ht="56.25" x14ac:dyDescent="0.25">
      <c r="A62" s="42"/>
      <c r="B62" s="26" t="s">
        <v>78</v>
      </c>
      <c r="C62" s="21">
        <v>992</v>
      </c>
      <c r="D62" s="19" t="s">
        <v>280</v>
      </c>
      <c r="E62" s="19" t="s">
        <v>287</v>
      </c>
      <c r="F62" s="19" t="s">
        <v>79</v>
      </c>
      <c r="G62" s="19" t="s">
        <v>306</v>
      </c>
      <c r="H62" s="31">
        <f t="shared" si="5"/>
        <v>591</v>
      </c>
      <c r="I62" s="31">
        <f t="shared" si="5"/>
        <v>537.40000000000009</v>
      </c>
      <c r="J62" s="15">
        <f t="shared" si="0"/>
        <v>90.930626057529622</v>
      </c>
    </row>
    <row r="63" spans="1:10" s="1" customFormat="1" ht="112.5" x14ac:dyDescent="0.25">
      <c r="A63" s="42"/>
      <c r="B63" s="26" t="s">
        <v>264</v>
      </c>
      <c r="C63" s="21">
        <v>992</v>
      </c>
      <c r="D63" s="19" t="s">
        <v>280</v>
      </c>
      <c r="E63" s="19" t="s">
        <v>287</v>
      </c>
      <c r="F63" s="19" t="s">
        <v>91</v>
      </c>
      <c r="G63" s="19" t="s">
        <v>306</v>
      </c>
      <c r="H63" s="31">
        <f>H64+H65</f>
        <v>591</v>
      </c>
      <c r="I63" s="31">
        <f>I64+I65</f>
        <v>537.40000000000009</v>
      </c>
      <c r="J63" s="15">
        <f t="shared" si="0"/>
        <v>90.930626057529622</v>
      </c>
    </row>
    <row r="64" spans="1:10" s="1" customFormat="1" ht="56.25" x14ac:dyDescent="0.25">
      <c r="A64" s="42"/>
      <c r="B64" s="26" t="s">
        <v>192</v>
      </c>
      <c r="C64" s="21">
        <v>992</v>
      </c>
      <c r="D64" s="19" t="s">
        <v>280</v>
      </c>
      <c r="E64" s="19" t="s">
        <v>287</v>
      </c>
      <c r="F64" s="19" t="s">
        <v>91</v>
      </c>
      <c r="G64" s="19">
        <v>200</v>
      </c>
      <c r="H64" s="31">
        <v>585</v>
      </c>
      <c r="I64" s="31">
        <v>532.20000000000005</v>
      </c>
      <c r="J64" s="15">
        <f t="shared" si="0"/>
        <v>90.974358974358978</v>
      </c>
    </row>
    <row r="65" spans="1:10" s="1" customFormat="1" ht="18.75" x14ac:dyDescent="0.25">
      <c r="A65" s="42"/>
      <c r="B65" s="26" t="s">
        <v>16</v>
      </c>
      <c r="C65" s="21">
        <v>992</v>
      </c>
      <c r="D65" s="19" t="s">
        <v>280</v>
      </c>
      <c r="E65" s="19" t="s">
        <v>287</v>
      </c>
      <c r="F65" s="19" t="s">
        <v>91</v>
      </c>
      <c r="G65" s="19" t="s">
        <v>132</v>
      </c>
      <c r="H65" s="31">
        <v>6</v>
      </c>
      <c r="I65" s="31">
        <v>5.2</v>
      </c>
      <c r="J65" s="15">
        <f t="shared" si="0"/>
        <v>86.666666666666671</v>
      </c>
    </row>
    <row r="66" spans="1:10" s="1" customFormat="1" ht="93.75" x14ac:dyDescent="0.25">
      <c r="A66" s="42"/>
      <c r="B66" s="26" t="s">
        <v>252</v>
      </c>
      <c r="C66" s="21">
        <v>992</v>
      </c>
      <c r="D66" s="19" t="s">
        <v>280</v>
      </c>
      <c r="E66" s="19">
        <v>13</v>
      </c>
      <c r="F66" s="19" t="s">
        <v>70</v>
      </c>
      <c r="G66" s="19" t="s">
        <v>306</v>
      </c>
      <c r="H66" s="31">
        <f t="shared" ref="H66:I68" si="6">H67</f>
        <v>53.2</v>
      </c>
      <c r="I66" s="31">
        <f t="shared" si="6"/>
        <v>53.2</v>
      </c>
      <c r="J66" s="15">
        <f t="shared" si="0"/>
        <v>100</v>
      </c>
    </row>
    <row r="67" spans="1:10" s="1" customFormat="1" ht="37.5" x14ac:dyDescent="0.25">
      <c r="A67" s="42"/>
      <c r="B67" s="26" t="s">
        <v>204</v>
      </c>
      <c r="C67" s="21">
        <v>992</v>
      </c>
      <c r="D67" s="19" t="s">
        <v>280</v>
      </c>
      <c r="E67" s="19">
        <v>13</v>
      </c>
      <c r="F67" s="19" t="s">
        <v>72</v>
      </c>
      <c r="G67" s="19" t="s">
        <v>306</v>
      </c>
      <c r="H67" s="31">
        <f t="shared" si="6"/>
        <v>53.2</v>
      </c>
      <c r="I67" s="31">
        <f t="shared" si="6"/>
        <v>53.2</v>
      </c>
      <c r="J67" s="15">
        <f t="shared" si="0"/>
        <v>100</v>
      </c>
    </row>
    <row r="68" spans="1:10" s="2" customFormat="1" ht="37.5" x14ac:dyDescent="0.25">
      <c r="A68" s="42"/>
      <c r="B68" s="26" t="s">
        <v>205</v>
      </c>
      <c r="C68" s="21">
        <v>992</v>
      </c>
      <c r="D68" s="19" t="s">
        <v>280</v>
      </c>
      <c r="E68" s="19">
        <v>13</v>
      </c>
      <c r="F68" s="19" t="s">
        <v>73</v>
      </c>
      <c r="G68" s="19" t="s">
        <v>306</v>
      </c>
      <c r="H68" s="31">
        <f t="shared" si="6"/>
        <v>53.2</v>
      </c>
      <c r="I68" s="31">
        <f t="shared" si="6"/>
        <v>53.2</v>
      </c>
      <c r="J68" s="15">
        <f t="shared" si="0"/>
        <v>100</v>
      </c>
    </row>
    <row r="69" spans="1:10" s="1" customFormat="1" ht="56.25" x14ac:dyDescent="0.25">
      <c r="A69" s="42"/>
      <c r="B69" s="26" t="s">
        <v>192</v>
      </c>
      <c r="C69" s="21">
        <v>992</v>
      </c>
      <c r="D69" s="19" t="s">
        <v>280</v>
      </c>
      <c r="E69" s="19">
        <v>13</v>
      </c>
      <c r="F69" s="19" t="s">
        <v>73</v>
      </c>
      <c r="G69" s="19">
        <v>200</v>
      </c>
      <c r="H69" s="31">
        <v>53.2</v>
      </c>
      <c r="I69" s="31">
        <v>53.2</v>
      </c>
      <c r="J69" s="15">
        <f t="shared" si="0"/>
        <v>100</v>
      </c>
    </row>
    <row r="70" spans="1:10" s="1" customFormat="1" ht="131.25" x14ac:dyDescent="0.25">
      <c r="A70" s="42"/>
      <c r="B70" s="26" t="s">
        <v>262</v>
      </c>
      <c r="C70" s="21">
        <v>992</v>
      </c>
      <c r="D70" s="19" t="s">
        <v>280</v>
      </c>
      <c r="E70" s="19">
        <v>13</v>
      </c>
      <c r="F70" s="19" t="s">
        <v>74</v>
      </c>
      <c r="G70" s="19" t="s">
        <v>306</v>
      </c>
      <c r="H70" s="31">
        <f t="shared" ref="H70:I72" si="7">H71</f>
        <v>100</v>
      </c>
      <c r="I70" s="31">
        <f t="shared" si="7"/>
        <v>100</v>
      </c>
      <c r="J70" s="15">
        <f t="shared" si="0"/>
        <v>100</v>
      </c>
    </row>
    <row r="71" spans="1:10" s="1" customFormat="1" ht="75" x14ac:dyDescent="0.25">
      <c r="A71" s="42"/>
      <c r="B71" s="26" t="s">
        <v>75</v>
      </c>
      <c r="C71" s="21">
        <v>992</v>
      </c>
      <c r="D71" s="19" t="s">
        <v>280</v>
      </c>
      <c r="E71" s="19">
        <v>13</v>
      </c>
      <c r="F71" s="19" t="s">
        <v>71</v>
      </c>
      <c r="G71" s="19" t="s">
        <v>306</v>
      </c>
      <c r="H71" s="31">
        <f t="shared" si="7"/>
        <v>100</v>
      </c>
      <c r="I71" s="31">
        <f t="shared" si="7"/>
        <v>100</v>
      </c>
      <c r="J71" s="15">
        <f t="shared" si="0"/>
        <v>100</v>
      </c>
    </row>
    <row r="72" spans="1:10" s="2" customFormat="1" ht="150" x14ac:dyDescent="0.25">
      <c r="A72" s="42"/>
      <c r="B72" s="26" t="s">
        <v>263</v>
      </c>
      <c r="C72" s="21">
        <v>992</v>
      </c>
      <c r="D72" s="19" t="s">
        <v>280</v>
      </c>
      <c r="E72" s="19">
        <v>13</v>
      </c>
      <c r="F72" s="19" t="s">
        <v>92</v>
      </c>
      <c r="G72" s="19" t="s">
        <v>306</v>
      </c>
      <c r="H72" s="31">
        <f t="shared" si="7"/>
        <v>100</v>
      </c>
      <c r="I72" s="31">
        <f t="shared" si="7"/>
        <v>100</v>
      </c>
      <c r="J72" s="15">
        <f t="shared" si="0"/>
        <v>100</v>
      </c>
    </row>
    <row r="73" spans="1:10" s="1" customFormat="1" ht="134.25" customHeight="1" x14ac:dyDescent="0.25">
      <c r="A73" s="42"/>
      <c r="B73" s="26" t="s">
        <v>190</v>
      </c>
      <c r="C73" s="21">
        <v>992</v>
      </c>
      <c r="D73" s="19" t="s">
        <v>280</v>
      </c>
      <c r="E73" s="19">
        <v>13</v>
      </c>
      <c r="F73" s="19" t="s">
        <v>92</v>
      </c>
      <c r="G73" s="19" t="s">
        <v>203</v>
      </c>
      <c r="H73" s="31">
        <v>100</v>
      </c>
      <c r="I73" s="31">
        <v>100</v>
      </c>
      <c r="J73" s="15">
        <f t="shared" si="0"/>
        <v>100</v>
      </c>
    </row>
    <row r="74" spans="1:10" s="1" customFormat="1" ht="112.5" x14ac:dyDescent="0.25">
      <c r="A74" s="42"/>
      <c r="B74" s="26" t="s">
        <v>249</v>
      </c>
      <c r="C74" s="19">
        <v>992</v>
      </c>
      <c r="D74" s="19" t="s">
        <v>280</v>
      </c>
      <c r="E74" s="19">
        <v>13</v>
      </c>
      <c r="F74" s="19" t="s">
        <v>76</v>
      </c>
      <c r="G74" s="19" t="s">
        <v>306</v>
      </c>
      <c r="H74" s="31">
        <f t="shared" ref="H74:I76" si="8">H75</f>
        <v>250</v>
      </c>
      <c r="I74" s="31">
        <f t="shared" si="8"/>
        <v>247.8</v>
      </c>
      <c r="J74" s="15">
        <f t="shared" si="0"/>
        <v>99.12</v>
      </c>
    </row>
    <row r="75" spans="1:10" s="1" customFormat="1" ht="75.75" customHeight="1" x14ac:dyDescent="0.25">
      <c r="A75" s="42"/>
      <c r="B75" s="26" t="s">
        <v>87</v>
      </c>
      <c r="C75" s="19">
        <v>992</v>
      </c>
      <c r="D75" s="19" t="s">
        <v>280</v>
      </c>
      <c r="E75" s="19">
        <v>13</v>
      </c>
      <c r="F75" s="19" t="s">
        <v>77</v>
      </c>
      <c r="G75" s="19" t="s">
        <v>306</v>
      </c>
      <c r="H75" s="31">
        <f t="shared" si="8"/>
        <v>250</v>
      </c>
      <c r="I75" s="31">
        <f t="shared" si="8"/>
        <v>247.8</v>
      </c>
      <c r="J75" s="15">
        <f t="shared" si="0"/>
        <v>99.12</v>
      </c>
    </row>
    <row r="76" spans="1:10" s="2" customFormat="1" ht="131.25" x14ac:dyDescent="0.25">
      <c r="A76" s="42"/>
      <c r="B76" s="26" t="s">
        <v>250</v>
      </c>
      <c r="C76" s="19">
        <v>992</v>
      </c>
      <c r="D76" s="19" t="s">
        <v>280</v>
      </c>
      <c r="E76" s="19">
        <v>13</v>
      </c>
      <c r="F76" s="19" t="s">
        <v>199</v>
      </c>
      <c r="G76" s="19" t="s">
        <v>306</v>
      </c>
      <c r="H76" s="31">
        <f t="shared" si="8"/>
        <v>250</v>
      </c>
      <c r="I76" s="31">
        <f t="shared" si="8"/>
        <v>247.8</v>
      </c>
      <c r="J76" s="15">
        <f t="shared" si="0"/>
        <v>99.12</v>
      </c>
    </row>
    <row r="77" spans="1:10" s="1" customFormat="1" ht="56.25" x14ac:dyDescent="0.25">
      <c r="A77" s="42"/>
      <c r="B77" s="26" t="s">
        <v>192</v>
      </c>
      <c r="C77" s="19">
        <v>992</v>
      </c>
      <c r="D77" s="19" t="s">
        <v>280</v>
      </c>
      <c r="E77" s="19">
        <v>13</v>
      </c>
      <c r="F77" s="19" t="s">
        <v>199</v>
      </c>
      <c r="G77" s="19">
        <v>200</v>
      </c>
      <c r="H77" s="31">
        <v>250</v>
      </c>
      <c r="I77" s="31">
        <v>247.8</v>
      </c>
      <c r="J77" s="15">
        <f t="shared" si="0"/>
        <v>99.12</v>
      </c>
    </row>
    <row r="78" spans="1:10" s="1" customFormat="1" ht="75" x14ac:dyDescent="0.25">
      <c r="A78" s="42"/>
      <c r="B78" s="26" t="s">
        <v>251</v>
      </c>
      <c r="C78" s="21">
        <v>992</v>
      </c>
      <c r="D78" s="19" t="s">
        <v>280</v>
      </c>
      <c r="E78" s="19">
        <v>13</v>
      </c>
      <c r="F78" s="19" t="s">
        <v>80</v>
      </c>
      <c r="G78" s="19" t="s">
        <v>306</v>
      </c>
      <c r="H78" s="31">
        <f t="shared" ref="H78:I80" si="9">H79</f>
        <v>2</v>
      </c>
      <c r="I78" s="31">
        <f t="shared" si="9"/>
        <v>2</v>
      </c>
      <c r="J78" s="15">
        <f t="shared" si="0"/>
        <v>100</v>
      </c>
    </row>
    <row r="79" spans="1:10" s="1" customFormat="1" ht="76.5" customHeight="1" x14ac:dyDescent="0.25">
      <c r="A79" s="42"/>
      <c r="B79" s="26" t="s">
        <v>82</v>
      </c>
      <c r="C79" s="21">
        <v>992</v>
      </c>
      <c r="D79" s="19" t="s">
        <v>280</v>
      </c>
      <c r="E79" s="19">
        <v>13</v>
      </c>
      <c r="F79" s="19" t="s">
        <v>81</v>
      </c>
      <c r="G79" s="19" t="s">
        <v>306</v>
      </c>
      <c r="H79" s="31">
        <f t="shared" si="9"/>
        <v>2</v>
      </c>
      <c r="I79" s="31">
        <f t="shared" si="9"/>
        <v>2</v>
      </c>
      <c r="J79" s="15">
        <f t="shared" si="0"/>
        <v>100</v>
      </c>
    </row>
    <row r="80" spans="1:10" s="2" customFormat="1" ht="93.75" x14ac:dyDescent="0.25">
      <c r="A80" s="42"/>
      <c r="B80" s="26" t="s">
        <v>247</v>
      </c>
      <c r="C80" s="21">
        <v>992</v>
      </c>
      <c r="D80" s="19" t="s">
        <v>280</v>
      </c>
      <c r="E80" s="19">
        <v>13</v>
      </c>
      <c r="F80" s="19" t="s">
        <v>93</v>
      </c>
      <c r="G80" s="19" t="s">
        <v>306</v>
      </c>
      <c r="H80" s="31">
        <f t="shared" si="9"/>
        <v>2</v>
      </c>
      <c r="I80" s="31">
        <f t="shared" si="9"/>
        <v>2</v>
      </c>
      <c r="J80" s="15">
        <f t="shared" si="0"/>
        <v>100</v>
      </c>
    </row>
    <row r="81" spans="1:10" s="1" customFormat="1" ht="56.25" x14ac:dyDescent="0.25">
      <c r="A81" s="42"/>
      <c r="B81" s="26" t="s">
        <v>192</v>
      </c>
      <c r="C81" s="21">
        <v>992</v>
      </c>
      <c r="D81" s="19" t="s">
        <v>280</v>
      </c>
      <c r="E81" s="19">
        <v>13</v>
      </c>
      <c r="F81" s="19" t="s">
        <v>93</v>
      </c>
      <c r="G81" s="19">
        <v>200</v>
      </c>
      <c r="H81" s="31">
        <v>2</v>
      </c>
      <c r="I81" s="31">
        <v>2</v>
      </c>
      <c r="J81" s="15">
        <f t="shared" si="0"/>
        <v>100</v>
      </c>
    </row>
    <row r="82" spans="1:10" s="1" customFormat="1" ht="93.75" x14ac:dyDescent="0.25">
      <c r="A82" s="42"/>
      <c r="B82" s="26" t="s">
        <v>246</v>
      </c>
      <c r="C82" s="19">
        <v>992</v>
      </c>
      <c r="D82" s="19" t="s">
        <v>280</v>
      </c>
      <c r="E82" s="19">
        <v>13</v>
      </c>
      <c r="F82" s="19" t="s">
        <v>84</v>
      </c>
      <c r="G82" s="19" t="s">
        <v>306</v>
      </c>
      <c r="H82" s="31">
        <f t="shared" ref="H82:I84" si="10">H83</f>
        <v>56.4</v>
      </c>
      <c r="I82" s="31">
        <f t="shared" si="10"/>
        <v>56.4</v>
      </c>
      <c r="J82" s="15">
        <f t="shared" ref="J82:J145" si="11">I82/H82*100</f>
        <v>100</v>
      </c>
    </row>
    <row r="83" spans="1:10" s="1" customFormat="1" ht="56.25" x14ac:dyDescent="0.25">
      <c r="A83" s="42"/>
      <c r="B83" s="26" t="s">
        <v>83</v>
      </c>
      <c r="C83" s="19">
        <v>992</v>
      </c>
      <c r="D83" s="19" t="s">
        <v>280</v>
      </c>
      <c r="E83" s="19">
        <v>13</v>
      </c>
      <c r="F83" s="19" t="s">
        <v>85</v>
      </c>
      <c r="G83" s="19" t="s">
        <v>306</v>
      </c>
      <c r="H83" s="31">
        <f t="shared" si="10"/>
        <v>56.4</v>
      </c>
      <c r="I83" s="31">
        <f t="shared" si="10"/>
        <v>56.4</v>
      </c>
      <c r="J83" s="15">
        <f t="shared" si="11"/>
        <v>100</v>
      </c>
    </row>
    <row r="84" spans="1:10" s="2" customFormat="1" ht="112.5" x14ac:dyDescent="0.25">
      <c r="A84" s="42"/>
      <c r="B84" s="26" t="s">
        <v>248</v>
      </c>
      <c r="C84" s="19">
        <v>992</v>
      </c>
      <c r="D84" s="19" t="s">
        <v>280</v>
      </c>
      <c r="E84" s="19">
        <v>13</v>
      </c>
      <c r="F84" s="19" t="s">
        <v>86</v>
      </c>
      <c r="G84" s="19" t="s">
        <v>306</v>
      </c>
      <c r="H84" s="31">
        <f t="shared" si="10"/>
        <v>56.4</v>
      </c>
      <c r="I84" s="31">
        <f t="shared" si="10"/>
        <v>56.4</v>
      </c>
      <c r="J84" s="15">
        <f t="shared" si="11"/>
        <v>100</v>
      </c>
    </row>
    <row r="85" spans="1:10" s="1" customFormat="1" ht="56.25" x14ac:dyDescent="0.25">
      <c r="A85" s="42"/>
      <c r="B85" s="26" t="s">
        <v>192</v>
      </c>
      <c r="C85" s="19">
        <v>992</v>
      </c>
      <c r="D85" s="19" t="s">
        <v>280</v>
      </c>
      <c r="E85" s="19">
        <v>13</v>
      </c>
      <c r="F85" s="19" t="s">
        <v>86</v>
      </c>
      <c r="G85" s="19">
        <v>200</v>
      </c>
      <c r="H85" s="31">
        <v>56.4</v>
      </c>
      <c r="I85" s="31">
        <v>56.4</v>
      </c>
      <c r="J85" s="15">
        <f t="shared" si="11"/>
        <v>100</v>
      </c>
    </row>
    <row r="86" spans="1:10" s="1" customFormat="1" ht="112.5" x14ac:dyDescent="0.25">
      <c r="A86" s="42"/>
      <c r="B86" s="26" t="s">
        <v>268</v>
      </c>
      <c r="C86" s="19">
        <v>992</v>
      </c>
      <c r="D86" s="19" t="s">
        <v>280</v>
      </c>
      <c r="E86" s="19">
        <v>13</v>
      </c>
      <c r="F86" s="19" t="s">
        <v>88</v>
      </c>
      <c r="G86" s="19" t="s">
        <v>306</v>
      </c>
      <c r="H86" s="31">
        <f t="shared" ref="H86:I88" si="12">H87</f>
        <v>53.1</v>
      </c>
      <c r="I86" s="31">
        <f t="shared" si="12"/>
        <v>53.09</v>
      </c>
      <c r="J86" s="15">
        <f t="shared" si="11"/>
        <v>99.981167608286256</v>
      </c>
    </row>
    <row r="87" spans="1:10" s="1" customFormat="1" ht="56.25" x14ac:dyDescent="0.25">
      <c r="A87" s="42"/>
      <c r="B87" s="26" t="s">
        <v>89</v>
      </c>
      <c r="C87" s="19">
        <v>992</v>
      </c>
      <c r="D87" s="19" t="s">
        <v>280</v>
      </c>
      <c r="E87" s="19">
        <v>13</v>
      </c>
      <c r="F87" s="19" t="s">
        <v>90</v>
      </c>
      <c r="G87" s="19" t="s">
        <v>306</v>
      </c>
      <c r="H87" s="31">
        <f t="shared" si="12"/>
        <v>53.1</v>
      </c>
      <c r="I87" s="31">
        <f t="shared" si="12"/>
        <v>53.09</v>
      </c>
      <c r="J87" s="15">
        <f t="shared" si="11"/>
        <v>99.981167608286256</v>
      </c>
    </row>
    <row r="88" spans="1:10" s="2" customFormat="1" ht="131.25" x14ac:dyDescent="0.25">
      <c r="A88" s="42"/>
      <c r="B88" s="26" t="s">
        <v>215</v>
      </c>
      <c r="C88" s="19">
        <v>992</v>
      </c>
      <c r="D88" s="19" t="s">
        <v>280</v>
      </c>
      <c r="E88" s="19">
        <v>13</v>
      </c>
      <c r="F88" s="19" t="s">
        <v>94</v>
      </c>
      <c r="G88" s="19" t="s">
        <v>306</v>
      </c>
      <c r="H88" s="31">
        <f t="shared" si="12"/>
        <v>53.1</v>
      </c>
      <c r="I88" s="31">
        <f t="shared" si="12"/>
        <v>53.09</v>
      </c>
      <c r="J88" s="15">
        <f t="shared" si="11"/>
        <v>99.981167608286256</v>
      </c>
    </row>
    <row r="89" spans="1:10" s="1" customFormat="1" ht="56.25" x14ac:dyDescent="0.25">
      <c r="A89" s="42"/>
      <c r="B89" s="26" t="s">
        <v>192</v>
      </c>
      <c r="C89" s="19">
        <v>992</v>
      </c>
      <c r="D89" s="19" t="s">
        <v>280</v>
      </c>
      <c r="E89" s="19">
        <v>13</v>
      </c>
      <c r="F89" s="19" t="s">
        <v>94</v>
      </c>
      <c r="G89" s="19">
        <v>200</v>
      </c>
      <c r="H89" s="31">
        <v>53.1</v>
      </c>
      <c r="I89" s="31">
        <v>53.09</v>
      </c>
      <c r="J89" s="15">
        <f t="shared" si="11"/>
        <v>99.981167608286256</v>
      </c>
    </row>
    <row r="90" spans="1:10" s="1" customFormat="1" ht="112.5" x14ac:dyDescent="0.25">
      <c r="A90" s="42"/>
      <c r="B90" s="26" t="s">
        <v>267</v>
      </c>
      <c r="C90" s="21">
        <v>992</v>
      </c>
      <c r="D90" s="19" t="s">
        <v>280</v>
      </c>
      <c r="E90" s="19">
        <v>13</v>
      </c>
      <c r="F90" s="19" t="s">
        <v>95</v>
      </c>
      <c r="G90" s="19" t="s">
        <v>306</v>
      </c>
      <c r="H90" s="31">
        <f>H91</f>
        <v>4690</v>
      </c>
      <c r="I90" s="31">
        <f>I91</f>
        <v>4620</v>
      </c>
      <c r="J90" s="15">
        <f t="shared" si="11"/>
        <v>98.507462686567166</v>
      </c>
    </row>
    <row r="91" spans="1:10" s="1" customFormat="1" ht="93.75" x14ac:dyDescent="0.25">
      <c r="A91" s="42"/>
      <c r="B91" s="26" t="s">
        <v>96</v>
      </c>
      <c r="C91" s="21">
        <v>992</v>
      </c>
      <c r="D91" s="19" t="s">
        <v>280</v>
      </c>
      <c r="E91" s="19">
        <v>13</v>
      </c>
      <c r="F91" s="19" t="s">
        <v>97</v>
      </c>
      <c r="G91" s="19" t="s">
        <v>306</v>
      </c>
      <c r="H91" s="31">
        <f>H92</f>
        <v>4690</v>
      </c>
      <c r="I91" s="31">
        <f>I92</f>
        <v>4620</v>
      </c>
      <c r="J91" s="15">
        <f t="shared" si="11"/>
        <v>98.507462686567166</v>
      </c>
    </row>
    <row r="92" spans="1:10" s="2" customFormat="1" ht="56.25" x14ac:dyDescent="0.25">
      <c r="A92" s="42"/>
      <c r="B92" s="26" t="s">
        <v>22</v>
      </c>
      <c r="C92" s="21">
        <v>992</v>
      </c>
      <c r="D92" s="19" t="s">
        <v>280</v>
      </c>
      <c r="E92" s="19">
        <v>13</v>
      </c>
      <c r="F92" s="19" t="s">
        <v>98</v>
      </c>
      <c r="G92" s="19" t="s">
        <v>306</v>
      </c>
      <c r="H92" s="31">
        <f>H93+H94+H95</f>
        <v>4690</v>
      </c>
      <c r="I92" s="31">
        <f>I93+I94+I95</f>
        <v>4620</v>
      </c>
      <c r="J92" s="15">
        <f t="shared" si="11"/>
        <v>98.507462686567166</v>
      </c>
    </row>
    <row r="93" spans="1:10" s="1" customFormat="1" ht="132" customHeight="1" x14ac:dyDescent="0.25">
      <c r="A93" s="42"/>
      <c r="B93" s="26" t="s">
        <v>190</v>
      </c>
      <c r="C93" s="21">
        <v>992</v>
      </c>
      <c r="D93" s="19" t="s">
        <v>280</v>
      </c>
      <c r="E93" s="19">
        <v>13</v>
      </c>
      <c r="F93" s="19" t="s">
        <v>98</v>
      </c>
      <c r="G93" s="19">
        <v>100</v>
      </c>
      <c r="H93" s="31">
        <v>3623.7</v>
      </c>
      <c r="I93" s="31">
        <v>3623.7</v>
      </c>
      <c r="J93" s="15">
        <f t="shared" si="11"/>
        <v>100</v>
      </c>
    </row>
    <row r="94" spans="1:10" s="1" customFormat="1" ht="56.25" x14ac:dyDescent="0.25">
      <c r="A94" s="42"/>
      <c r="B94" s="26" t="s">
        <v>192</v>
      </c>
      <c r="C94" s="19">
        <v>992</v>
      </c>
      <c r="D94" s="19" t="s">
        <v>280</v>
      </c>
      <c r="E94" s="19">
        <v>13</v>
      </c>
      <c r="F94" s="19" t="s">
        <v>98</v>
      </c>
      <c r="G94" s="19">
        <v>200</v>
      </c>
      <c r="H94" s="31">
        <v>1063.3</v>
      </c>
      <c r="I94" s="31">
        <v>993.3</v>
      </c>
      <c r="J94" s="15">
        <f t="shared" si="11"/>
        <v>93.416721527320604</v>
      </c>
    </row>
    <row r="95" spans="1:10" s="1" customFormat="1" ht="18.75" x14ac:dyDescent="0.25">
      <c r="A95" s="42"/>
      <c r="B95" s="26" t="s">
        <v>16</v>
      </c>
      <c r="C95" s="21">
        <v>992</v>
      </c>
      <c r="D95" s="19" t="s">
        <v>280</v>
      </c>
      <c r="E95" s="19">
        <v>13</v>
      </c>
      <c r="F95" s="19" t="s">
        <v>98</v>
      </c>
      <c r="G95" s="19">
        <v>800</v>
      </c>
      <c r="H95" s="31">
        <v>3</v>
      </c>
      <c r="I95" s="31">
        <v>3</v>
      </c>
      <c r="J95" s="15">
        <f t="shared" si="11"/>
        <v>100</v>
      </c>
    </row>
    <row r="96" spans="1:10" s="1" customFormat="1" ht="75" x14ac:dyDescent="0.25">
      <c r="A96" s="42"/>
      <c r="B96" s="32" t="s">
        <v>52</v>
      </c>
      <c r="C96" s="21">
        <v>992</v>
      </c>
      <c r="D96" s="19" t="s">
        <v>280</v>
      </c>
      <c r="E96" s="19">
        <v>13</v>
      </c>
      <c r="F96" s="19" t="s">
        <v>60</v>
      </c>
      <c r="G96" s="19" t="s">
        <v>306</v>
      </c>
      <c r="H96" s="31">
        <f t="shared" ref="H96:I98" si="13">H97</f>
        <v>106</v>
      </c>
      <c r="I96" s="31">
        <f t="shared" si="13"/>
        <v>106</v>
      </c>
      <c r="J96" s="15">
        <f t="shared" si="11"/>
        <v>100</v>
      </c>
    </row>
    <row r="97" spans="1:10" s="1" customFormat="1" ht="56.25" x14ac:dyDescent="0.25">
      <c r="A97" s="42"/>
      <c r="B97" s="32" t="s">
        <v>265</v>
      </c>
      <c r="C97" s="21">
        <v>992</v>
      </c>
      <c r="D97" s="19" t="s">
        <v>280</v>
      </c>
      <c r="E97" s="19">
        <v>13</v>
      </c>
      <c r="F97" s="19" t="s">
        <v>97</v>
      </c>
      <c r="G97" s="19" t="s">
        <v>306</v>
      </c>
      <c r="H97" s="31">
        <f t="shared" si="13"/>
        <v>106</v>
      </c>
      <c r="I97" s="31">
        <f t="shared" si="13"/>
        <v>106</v>
      </c>
      <c r="J97" s="15">
        <f t="shared" si="11"/>
        <v>100</v>
      </c>
    </row>
    <row r="98" spans="1:10" s="2" customFormat="1" ht="56.25" x14ac:dyDescent="0.25">
      <c r="A98" s="42"/>
      <c r="B98" s="32" t="s">
        <v>224</v>
      </c>
      <c r="C98" s="21">
        <v>992</v>
      </c>
      <c r="D98" s="19" t="s">
        <v>280</v>
      </c>
      <c r="E98" s="19">
        <v>13</v>
      </c>
      <c r="F98" s="19" t="s">
        <v>98</v>
      </c>
      <c r="G98" s="19" t="s">
        <v>306</v>
      </c>
      <c r="H98" s="31">
        <f t="shared" si="13"/>
        <v>106</v>
      </c>
      <c r="I98" s="31">
        <f t="shared" si="13"/>
        <v>106</v>
      </c>
      <c r="J98" s="15">
        <f t="shared" si="11"/>
        <v>100</v>
      </c>
    </row>
    <row r="99" spans="1:10" s="1" customFormat="1" ht="18.75" x14ac:dyDescent="0.25">
      <c r="A99" s="42"/>
      <c r="B99" s="26" t="s">
        <v>16</v>
      </c>
      <c r="C99" s="21">
        <v>992</v>
      </c>
      <c r="D99" s="19" t="s">
        <v>280</v>
      </c>
      <c r="E99" s="19">
        <v>13</v>
      </c>
      <c r="F99" s="19" t="s">
        <v>223</v>
      </c>
      <c r="G99" s="19">
        <v>800</v>
      </c>
      <c r="H99" s="31">
        <v>106</v>
      </c>
      <c r="I99" s="31">
        <v>106</v>
      </c>
      <c r="J99" s="15">
        <f t="shared" si="11"/>
        <v>100</v>
      </c>
    </row>
    <row r="100" spans="1:10" s="1" customFormat="1" ht="18.75" x14ac:dyDescent="0.25">
      <c r="A100" s="42"/>
      <c r="B100" s="26" t="s">
        <v>23</v>
      </c>
      <c r="C100" s="21">
        <v>992</v>
      </c>
      <c r="D100" s="19" t="s">
        <v>284</v>
      </c>
      <c r="E100" s="14" t="s">
        <v>306</v>
      </c>
      <c r="F100" s="14" t="s">
        <v>306</v>
      </c>
      <c r="G100" s="14" t="s">
        <v>306</v>
      </c>
      <c r="H100" s="31">
        <f t="shared" ref="H100:I103" si="14">H101</f>
        <v>355.09999999999997</v>
      </c>
      <c r="I100" s="31">
        <f t="shared" si="14"/>
        <v>355.09999999999997</v>
      </c>
      <c r="J100" s="15">
        <f t="shared" si="11"/>
        <v>100</v>
      </c>
    </row>
    <row r="101" spans="1:10" s="1" customFormat="1" ht="37.5" x14ac:dyDescent="0.25">
      <c r="A101" s="42"/>
      <c r="B101" s="26" t="s">
        <v>197</v>
      </c>
      <c r="C101" s="21">
        <v>992</v>
      </c>
      <c r="D101" s="19" t="s">
        <v>284</v>
      </c>
      <c r="E101" s="19" t="s">
        <v>282</v>
      </c>
      <c r="F101" s="19" t="s">
        <v>306</v>
      </c>
      <c r="G101" s="19" t="s">
        <v>306</v>
      </c>
      <c r="H101" s="31">
        <f t="shared" si="14"/>
        <v>355.09999999999997</v>
      </c>
      <c r="I101" s="31">
        <f t="shared" si="14"/>
        <v>355.09999999999997</v>
      </c>
      <c r="J101" s="15">
        <f t="shared" si="11"/>
        <v>100</v>
      </c>
    </row>
    <row r="102" spans="1:10" s="1" customFormat="1" ht="75" x14ac:dyDescent="0.25">
      <c r="A102" s="42"/>
      <c r="B102" s="26" t="s">
        <v>52</v>
      </c>
      <c r="C102" s="21">
        <v>992</v>
      </c>
      <c r="D102" s="19" t="s">
        <v>284</v>
      </c>
      <c r="E102" s="19" t="s">
        <v>282</v>
      </c>
      <c r="F102" s="19" t="s">
        <v>60</v>
      </c>
      <c r="G102" s="19" t="s">
        <v>306</v>
      </c>
      <c r="H102" s="31">
        <f t="shared" si="14"/>
        <v>355.09999999999997</v>
      </c>
      <c r="I102" s="31">
        <f t="shared" si="14"/>
        <v>355.09999999999997</v>
      </c>
      <c r="J102" s="15">
        <f t="shared" si="11"/>
        <v>100</v>
      </c>
    </row>
    <row r="103" spans="1:10" s="1" customFormat="1" ht="37.5" x14ac:dyDescent="0.25">
      <c r="A103" s="42"/>
      <c r="B103" s="27" t="s">
        <v>24</v>
      </c>
      <c r="C103" s="21">
        <v>992</v>
      </c>
      <c r="D103" s="19" t="s">
        <v>284</v>
      </c>
      <c r="E103" s="19" t="s">
        <v>282</v>
      </c>
      <c r="F103" s="19" t="s">
        <v>99</v>
      </c>
      <c r="G103" s="19" t="s">
        <v>306</v>
      </c>
      <c r="H103" s="31">
        <f t="shared" si="14"/>
        <v>355.09999999999997</v>
      </c>
      <c r="I103" s="31">
        <f t="shared" si="14"/>
        <v>355.09999999999997</v>
      </c>
      <c r="J103" s="15">
        <f t="shared" si="11"/>
        <v>100</v>
      </c>
    </row>
    <row r="104" spans="1:10" s="1" customFormat="1" ht="57.75" customHeight="1" x14ac:dyDescent="0.25">
      <c r="A104" s="42"/>
      <c r="B104" s="26" t="s">
        <v>198</v>
      </c>
      <c r="C104" s="21">
        <v>992</v>
      </c>
      <c r="D104" s="19" t="s">
        <v>284</v>
      </c>
      <c r="E104" s="19" t="s">
        <v>282</v>
      </c>
      <c r="F104" s="19" t="s">
        <v>100</v>
      </c>
      <c r="G104" s="19" t="s">
        <v>306</v>
      </c>
      <c r="H104" s="31">
        <f>H105+H106</f>
        <v>355.09999999999997</v>
      </c>
      <c r="I104" s="31">
        <f>I105+I106</f>
        <v>355.09999999999997</v>
      </c>
      <c r="J104" s="15">
        <f t="shared" si="11"/>
        <v>100</v>
      </c>
    </row>
    <row r="105" spans="1:10" s="1" customFormat="1" ht="134.25" customHeight="1" x14ac:dyDescent="0.25">
      <c r="A105" s="42"/>
      <c r="B105" s="26" t="s">
        <v>190</v>
      </c>
      <c r="C105" s="21">
        <v>992</v>
      </c>
      <c r="D105" s="19" t="s">
        <v>284</v>
      </c>
      <c r="E105" s="19" t="s">
        <v>282</v>
      </c>
      <c r="F105" s="19" t="s">
        <v>100</v>
      </c>
      <c r="G105" s="19">
        <v>100</v>
      </c>
      <c r="H105" s="31">
        <v>351.9</v>
      </c>
      <c r="I105" s="31">
        <v>351.9</v>
      </c>
      <c r="J105" s="15">
        <f t="shared" si="11"/>
        <v>100</v>
      </c>
    </row>
    <row r="106" spans="1:10" s="1" customFormat="1" ht="56.25" x14ac:dyDescent="0.25">
      <c r="A106" s="42"/>
      <c r="B106" s="26" t="s">
        <v>192</v>
      </c>
      <c r="C106" s="19">
        <v>992</v>
      </c>
      <c r="D106" s="19" t="s">
        <v>284</v>
      </c>
      <c r="E106" s="19" t="s">
        <v>282</v>
      </c>
      <c r="F106" s="19" t="s">
        <v>100</v>
      </c>
      <c r="G106" s="19">
        <v>200</v>
      </c>
      <c r="H106" s="31">
        <v>3.2</v>
      </c>
      <c r="I106" s="31">
        <v>3.2</v>
      </c>
      <c r="J106" s="15">
        <f t="shared" si="11"/>
        <v>100</v>
      </c>
    </row>
    <row r="107" spans="1:10" s="1" customFormat="1" ht="37.5" x14ac:dyDescent="0.25">
      <c r="A107" s="42"/>
      <c r="B107" s="26" t="s">
        <v>25</v>
      </c>
      <c r="C107" s="21">
        <v>992</v>
      </c>
      <c r="D107" s="19" t="s">
        <v>282</v>
      </c>
      <c r="E107" s="14" t="s">
        <v>306</v>
      </c>
      <c r="F107" s="14" t="s">
        <v>306</v>
      </c>
      <c r="G107" s="14" t="s">
        <v>306</v>
      </c>
      <c r="H107" s="31">
        <f>H108+H126</f>
        <v>2802.8499999999995</v>
      </c>
      <c r="I107" s="31">
        <f>I108+I126</f>
        <v>2802.8499999999995</v>
      </c>
      <c r="J107" s="15">
        <f t="shared" si="11"/>
        <v>100</v>
      </c>
    </row>
    <row r="108" spans="1:10" s="2" customFormat="1" ht="75" x14ac:dyDescent="0.25">
      <c r="A108" s="42"/>
      <c r="B108" s="26" t="s">
        <v>212</v>
      </c>
      <c r="C108" s="21">
        <v>992</v>
      </c>
      <c r="D108" s="19" t="s">
        <v>282</v>
      </c>
      <c r="E108" s="19" t="s">
        <v>288</v>
      </c>
      <c r="F108" s="19" t="s">
        <v>306</v>
      </c>
      <c r="G108" s="19" t="s">
        <v>306</v>
      </c>
      <c r="H108" s="31">
        <f>H109</f>
        <v>2756.8999999999996</v>
      </c>
      <c r="I108" s="31">
        <f>I109</f>
        <v>2756.8999999999996</v>
      </c>
      <c r="J108" s="15">
        <f t="shared" si="11"/>
        <v>100</v>
      </c>
    </row>
    <row r="109" spans="1:10" s="1" customFormat="1" ht="93.75" x14ac:dyDescent="0.25">
      <c r="A109" s="42"/>
      <c r="B109" s="26" t="s">
        <v>243</v>
      </c>
      <c r="C109" s="21">
        <v>992</v>
      </c>
      <c r="D109" s="19" t="s">
        <v>282</v>
      </c>
      <c r="E109" s="19" t="s">
        <v>288</v>
      </c>
      <c r="F109" s="19" t="s">
        <v>101</v>
      </c>
      <c r="G109" s="19" t="s">
        <v>306</v>
      </c>
      <c r="H109" s="31">
        <f>H110+H118+H122</f>
        <v>2756.8999999999996</v>
      </c>
      <c r="I109" s="31">
        <f>I110+I118+I122</f>
        <v>2756.8999999999996</v>
      </c>
      <c r="J109" s="15">
        <f t="shared" si="11"/>
        <v>100</v>
      </c>
    </row>
    <row r="110" spans="1:10" s="1" customFormat="1" ht="93.75" x14ac:dyDescent="0.25">
      <c r="A110" s="42"/>
      <c r="B110" s="26" t="s">
        <v>269</v>
      </c>
      <c r="C110" s="21">
        <v>992</v>
      </c>
      <c r="D110" s="19" t="s">
        <v>282</v>
      </c>
      <c r="E110" s="19" t="s">
        <v>288</v>
      </c>
      <c r="F110" s="19" t="s">
        <v>102</v>
      </c>
      <c r="G110" s="19" t="s">
        <v>306</v>
      </c>
      <c r="H110" s="31">
        <f>H111</f>
        <v>2555.6</v>
      </c>
      <c r="I110" s="31">
        <f>I111</f>
        <v>2555.6</v>
      </c>
      <c r="J110" s="15">
        <f t="shared" si="11"/>
        <v>100</v>
      </c>
    </row>
    <row r="111" spans="1:10" s="1" customFormat="1" ht="93.75" x14ac:dyDescent="0.25">
      <c r="A111" s="42"/>
      <c r="B111" s="26" t="s">
        <v>195</v>
      </c>
      <c r="C111" s="21">
        <v>992</v>
      </c>
      <c r="D111" s="19" t="s">
        <v>282</v>
      </c>
      <c r="E111" s="19" t="s">
        <v>288</v>
      </c>
      <c r="F111" s="19" t="s">
        <v>103</v>
      </c>
      <c r="G111" s="19" t="s">
        <v>306</v>
      </c>
      <c r="H111" s="31">
        <f>H112+H114+H116</f>
        <v>2555.6</v>
      </c>
      <c r="I111" s="31">
        <f>I112+I114+I116</f>
        <v>2555.6</v>
      </c>
      <c r="J111" s="15">
        <f t="shared" si="11"/>
        <v>100</v>
      </c>
    </row>
    <row r="112" spans="1:10" s="2" customFormat="1" ht="93.75" x14ac:dyDescent="0.25">
      <c r="A112" s="42"/>
      <c r="B112" s="26" t="s">
        <v>5</v>
      </c>
      <c r="C112" s="21">
        <v>992</v>
      </c>
      <c r="D112" s="19" t="s">
        <v>282</v>
      </c>
      <c r="E112" s="19" t="s">
        <v>288</v>
      </c>
      <c r="F112" s="19" t="s">
        <v>104</v>
      </c>
      <c r="G112" s="19" t="s">
        <v>306</v>
      </c>
      <c r="H112" s="31">
        <f>H113</f>
        <v>34.9</v>
      </c>
      <c r="I112" s="31">
        <f>I113</f>
        <v>34.9</v>
      </c>
      <c r="J112" s="15">
        <f t="shared" si="11"/>
        <v>100</v>
      </c>
    </row>
    <row r="113" spans="1:10" s="1" customFormat="1" ht="56.25" x14ac:dyDescent="0.25">
      <c r="A113" s="42"/>
      <c r="B113" s="26" t="s">
        <v>192</v>
      </c>
      <c r="C113" s="21">
        <v>992</v>
      </c>
      <c r="D113" s="19" t="s">
        <v>282</v>
      </c>
      <c r="E113" s="19" t="s">
        <v>288</v>
      </c>
      <c r="F113" s="19" t="s">
        <v>104</v>
      </c>
      <c r="G113" s="19" t="s">
        <v>26</v>
      </c>
      <c r="H113" s="31">
        <v>34.9</v>
      </c>
      <c r="I113" s="31">
        <v>34.9</v>
      </c>
      <c r="J113" s="15">
        <f t="shared" si="11"/>
        <v>100</v>
      </c>
    </row>
    <row r="114" spans="1:10" s="1" customFormat="1" ht="150" x14ac:dyDescent="0.25">
      <c r="A114" s="42"/>
      <c r="B114" s="26" t="s">
        <v>173</v>
      </c>
      <c r="C114" s="21">
        <v>992</v>
      </c>
      <c r="D114" s="19" t="s">
        <v>282</v>
      </c>
      <c r="E114" s="19" t="s">
        <v>288</v>
      </c>
      <c r="F114" s="19" t="s">
        <v>105</v>
      </c>
      <c r="G114" s="19" t="s">
        <v>306</v>
      </c>
      <c r="H114" s="31">
        <f>H115</f>
        <v>195.6</v>
      </c>
      <c r="I114" s="31">
        <f>I115</f>
        <v>195.6</v>
      </c>
      <c r="J114" s="15">
        <f t="shared" si="11"/>
        <v>100</v>
      </c>
    </row>
    <row r="115" spans="1:10" s="1" customFormat="1" ht="18.75" x14ac:dyDescent="0.25">
      <c r="A115" s="42"/>
      <c r="B115" s="26" t="s">
        <v>12</v>
      </c>
      <c r="C115" s="21">
        <v>992</v>
      </c>
      <c r="D115" s="19" t="s">
        <v>282</v>
      </c>
      <c r="E115" s="19" t="s">
        <v>288</v>
      </c>
      <c r="F115" s="19" t="s">
        <v>105</v>
      </c>
      <c r="G115" s="19">
        <v>500</v>
      </c>
      <c r="H115" s="31">
        <v>195.6</v>
      </c>
      <c r="I115" s="31">
        <v>195.6</v>
      </c>
      <c r="J115" s="15">
        <f t="shared" si="11"/>
        <v>100</v>
      </c>
    </row>
    <row r="116" spans="1:10" s="1" customFormat="1" ht="150" x14ac:dyDescent="0.25">
      <c r="A116" s="42"/>
      <c r="B116" s="26" t="s">
        <v>173</v>
      </c>
      <c r="C116" s="21">
        <v>992</v>
      </c>
      <c r="D116" s="19" t="s">
        <v>282</v>
      </c>
      <c r="E116" s="19" t="s">
        <v>288</v>
      </c>
      <c r="F116" s="19" t="s">
        <v>216</v>
      </c>
      <c r="G116" s="19" t="s">
        <v>306</v>
      </c>
      <c r="H116" s="31">
        <f>H117</f>
        <v>2325.1</v>
      </c>
      <c r="I116" s="31">
        <f>I117</f>
        <v>2325.1</v>
      </c>
      <c r="J116" s="15">
        <f t="shared" si="11"/>
        <v>100</v>
      </c>
    </row>
    <row r="117" spans="1:10" s="1" customFormat="1" ht="18.75" x14ac:dyDescent="0.25">
      <c r="A117" s="42"/>
      <c r="B117" s="26" t="s">
        <v>12</v>
      </c>
      <c r="C117" s="21">
        <v>992</v>
      </c>
      <c r="D117" s="19" t="s">
        <v>282</v>
      </c>
      <c r="E117" s="19" t="s">
        <v>288</v>
      </c>
      <c r="F117" s="19" t="s">
        <v>216</v>
      </c>
      <c r="G117" s="19" t="s">
        <v>186</v>
      </c>
      <c r="H117" s="31">
        <v>2325.1</v>
      </c>
      <c r="I117" s="31">
        <v>2325.1</v>
      </c>
      <c r="J117" s="15">
        <f t="shared" si="11"/>
        <v>100</v>
      </c>
    </row>
    <row r="118" spans="1:10" s="1" customFormat="1" ht="131.25" x14ac:dyDescent="0.25">
      <c r="A118" s="42"/>
      <c r="B118" s="26" t="s">
        <v>244</v>
      </c>
      <c r="C118" s="19">
        <v>992</v>
      </c>
      <c r="D118" s="19" t="s">
        <v>282</v>
      </c>
      <c r="E118" s="19">
        <v>10</v>
      </c>
      <c r="F118" s="19" t="s">
        <v>107</v>
      </c>
      <c r="G118" s="19" t="s">
        <v>306</v>
      </c>
      <c r="H118" s="31">
        <f t="shared" ref="H118:I120" si="15">H119</f>
        <v>29.7</v>
      </c>
      <c r="I118" s="31">
        <f t="shared" si="15"/>
        <v>29.7</v>
      </c>
      <c r="J118" s="15">
        <f t="shared" si="11"/>
        <v>100</v>
      </c>
    </row>
    <row r="119" spans="1:10" s="1" customFormat="1" ht="56.25" x14ac:dyDescent="0.25">
      <c r="A119" s="42"/>
      <c r="B119" s="26" t="s">
        <v>106</v>
      </c>
      <c r="C119" s="19">
        <v>992</v>
      </c>
      <c r="D119" s="19" t="s">
        <v>282</v>
      </c>
      <c r="E119" s="19">
        <v>10</v>
      </c>
      <c r="F119" s="19" t="s">
        <v>108</v>
      </c>
      <c r="G119" s="19" t="s">
        <v>306</v>
      </c>
      <c r="H119" s="31">
        <f t="shared" si="15"/>
        <v>29.7</v>
      </c>
      <c r="I119" s="31">
        <f t="shared" si="15"/>
        <v>29.7</v>
      </c>
      <c r="J119" s="15">
        <f t="shared" si="11"/>
        <v>100</v>
      </c>
    </row>
    <row r="120" spans="1:10" s="1" customFormat="1" ht="37.5" x14ac:dyDescent="0.25">
      <c r="A120" s="42"/>
      <c r="B120" s="26" t="s">
        <v>171</v>
      </c>
      <c r="C120" s="19">
        <v>992</v>
      </c>
      <c r="D120" s="19" t="s">
        <v>282</v>
      </c>
      <c r="E120" s="19">
        <v>10</v>
      </c>
      <c r="F120" s="19" t="s">
        <v>109</v>
      </c>
      <c r="G120" s="19" t="s">
        <v>306</v>
      </c>
      <c r="H120" s="31">
        <f t="shared" si="15"/>
        <v>29.7</v>
      </c>
      <c r="I120" s="31">
        <f t="shared" si="15"/>
        <v>29.7</v>
      </c>
      <c r="J120" s="15">
        <f t="shared" si="11"/>
        <v>100</v>
      </c>
    </row>
    <row r="121" spans="1:10" s="1" customFormat="1" ht="56.25" x14ac:dyDescent="0.25">
      <c r="A121" s="42"/>
      <c r="B121" s="26" t="s">
        <v>192</v>
      </c>
      <c r="C121" s="19">
        <v>992</v>
      </c>
      <c r="D121" s="19" t="s">
        <v>282</v>
      </c>
      <c r="E121" s="19">
        <v>10</v>
      </c>
      <c r="F121" s="19" t="s">
        <v>109</v>
      </c>
      <c r="G121" s="19">
        <v>200</v>
      </c>
      <c r="H121" s="31">
        <v>29.7</v>
      </c>
      <c r="I121" s="31">
        <v>29.7</v>
      </c>
      <c r="J121" s="15">
        <f t="shared" si="11"/>
        <v>100</v>
      </c>
    </row>
    <row r="122" spans="1:10" s="1" customFormat="1" ht="150" x14ac:dyDescent="0.25">
      <c r="A122" s="42"/>
      <c r="B122" s="26" t="s">
        <v>245</v>
      </c>
      <c r="C122" s="21">
        <v>992</v>
      </c>
      <c r="D122" s="19" t="s">
        <v>282</v>
      </c>
      <c r="E122" s="19" t="s">
        <v>288</v>
      </c>
      <c r="F122" s="19" t="s">
        <v>176</v>
      </c>
      <c r="G122" s="19" t="s">
        <v>306</v>
      </c>
      <c r="H122" s="31">
        <f>H124</f>
        <v>171.6</v>
      </c>
      <c r="I122" s="31">
        <f>I124</f>
        <v>171.6</v>
      </c>
      <c r="J122" s="15">
        <f t="shared" si="11"/>
        <v>100</v>
      </c>
    </row>
    <row r="123" spans="1:10" s="1" customFormat="1" ht="170.25" customHeight="1" x14ac:dyDescent="0.25">
      <c r="A123" s="42"/>
      <c r="B123" s="28" t="s">
        <v>177</v>
      </c>
      <c r="C123" s="21">
        <v>992</v>
      </c>
      <c r="D123" s="19" t="s">
        <v>282</v>
      </c>
      <c r="E123" s="19" t="s">
        <v>288</v>
      </c>
      <c r="F123" s="19" t="s">
        <v>178</v>
      </c>
      <c r="G123" s="19" t="s">
        <v>306</v>
      </c>
      <c r="H123" s="31">
        <f>H124</f>
        <v>171.6</v>
      </c>
      <c r="I123" s="31">
        <f>I124</f>
        <v>171.6</v>
      </c>
      <c r="J123" s="15">
        <f t="shared" si="11"/>
        <v>100</v>
      </c>
    </row>
    <row r="124" spans="1:10" s="1" customFormat="1" ht="131.25" x14ac:dyDescent="0.25">
      <c r="A124" s="42"/>
      <c r="B124" s="26" t="s">
        <v>179</v>
      </c>
      <c r="C124" s="21">
        <v>992</v>
      </c>
      <c r="D124" s="19" t="s">
        <v>282</v>
      </c>
      <c r="E124" s="19" t="s">
        <v>288</v>
      </c>
      <c r="F124" s="19" t="s">
        <v>180</v>
      </c>
      <c r="G124" s="19" t="s">
        <v>306</v>
      </c>
      <c r="H124" s="31">
        <f>H125</f>
        <v>171.6</v>
      </c>
      <c r="I124" s="31">
        <f>I125</f>
        <v>171.6</v>
      </c>
      <c r="J124" s="15">
        <f t="shared" si="11"/>
        <v>100</v>
      </c>
    </row>
    <row r="125" spans="1:10" s="1" customFormat="1" ht="56.25" x14ac:dyDescent="0.25">
      <c r="A125" s="42"/>
      <c r="B125" s="26" t="s">
        <v>192</v>
      </c>
      <c r="C125" s="21">
        <v>992</v>
      </c>
      <c r="D125" s="19" t="s">
        <v>282</v>
      </c>
      <c r="E125" s="19" t="s">
        <v>288</v>
      </c>
      <c r="F125" s="19" t="s">
        <v>180</v>
      </c>
      <c r="G125" s="19">
        <v>200</v>
      </c>
      <c r="H125" s="31">
        <v>171.6</v>
      </c>
      <c r="I125" s="31">
        <v>171.6</v>
      </c>
      <c r="J125" s="15">
        <f t="shared" si="11"/>
        <v>100</v>
      </c>
    </row>
    <row r="126" spans="1:10" s="2" customFormat="1" ht="56.25" x14ac:dyDescent="0.25">
      <c r="A126" s="42"/>
      <c r="B126" s="26" t="s">
        <v>27</v>
      </c>
      <c r="C126" s="21">
        <v>992</v>
      </c>
      <c r="D126" s="19" t="s">
        <v>282</v>
      </c>
      <c r="E126" s="19">
        <v>14</v>
      </c>
      <c r="F126" s="19" t="s">
        <v>306</v>
      </c>
      <c r="G126" s="19" t="s">
        <v>306</v>
      </c>
      <c r="H126" s="31">
        <f>H127</f>
        <v>45.95</v>
      </c>
      <c r="I126" s="31">
        <f>I127</f>
        <v>45.95</v>
      </c>
      <c r="J126" s="15">
        <f t="shared" si="11"/>
        <v>100</v>
      </c>
    </row>
    <row r="127" spans="1:10" s="1" customFormat="1" ht="93.75" x14ac:dyDescent="0.25">
      <c r="A127" s="42"/>
      <c r="B127" s="26" t="s">
        <v>243</v>
      </c>
      <c r="C127" s="21">
        <v>992</v>
      </c>
      <c r="D127" s="19" t="s">
        <v>282</v>
      </c>
      <c r="E127" s="19" t="s">
        <v>289</v>
      </c>
      <c r="F127" s="19" t="s">
        <v>101</v>
      </c>
      <c r="G127" s="19" t="s">
        <v>306</v>
      </c>
      <c r="H127" s="31">
        <f>H128+H133+H137+H141</f>
        <v>45.95</v>
      </c>
      <c r="I127" s="31">
        <f>I128+I133+I137+I141</f>
        <v>45.95</v>
      </c>
      <c r="J127" s="15">
        <f t="shared" si="11"/>
        <v>100</v>
      </c>
    </row>
    <row r="128" spans="1:10" s="1" customFormat="1" ht="112.5" x14ac:dyDescent="0.25">
      <c r="A128" s="42"/>
      <c r="B128" s="26" t="s">
        <v>242</v>
      </c>
      <c r="C128" s="21">
        <v>992</v>
      </c>
      <c r="D128" s="19" t="s">
        <v>282</v>
      </c>
      <c r="E128" s="19">
        <v>14</v>
      </c>
      <c r="F128" s="19" t="s">
        <v>110</v>
      </c>
      <c r="G128" s="19" t="s">
        <v>306</v>
      </c>
      <c r="H128" s="31">
        <f t="shared" ref="H128:I129" si="16">H129</f>
        <v>39.950000000000003</v>
      </c>
      <c r="I128" s="31">
        <f t="shared" si="16"/>
        <v>39.950000000000003</v>
      </c>
      <c r="J128" s="15">
        <f t="shared" si="11"/>
        <v>100</v>
      </c>
    </row>
    <row r="129" spans="1:10" s="1" customFormat="1" ht="93.75" x14ac:dyDescent="0.25">
      <c r="A129" s="42"/>
      <c r="B129" s="26" t="s">
        <v>111</v>
      </c>
      <c r="C129" s="21">
        <v>992</v>
      </c>
      <c r="D129" s="19" t="s">
        <v>282</v>
      </c>
      <c r="E129" s="19">
        <v>14</v>
      </c>
      <c r="F129" s="19" t="s">
        <v>112</v>
      </c>
      <c r="G129" s="19" t="s">
        <v>306</v>
      </c>
      <c r="H129" s="31">
        <f t="shared" si="16"/>
        <v>39.950000000000003</v>
      </c>
      <c r="I129" s="31">
        <f t="shared" si="16"/>
        <v>39.950000000000003</v>
      </c>
      <c r="J129" s="15">
        <f t="shared" si="11"/>
        <v>100</v>
      </c>
    </row>
    <row r="130" spans="1:10" s="2" customFormat="1" ht="75" x14ac:dyDescent="0.25">
      <c r="A130" s="42"/>
      <c r="B130" s="26" t="s">
        <v>6</v>
      </c>
      <c r="C130" s="21">
        <v>992</v>
      </c>
      <c r="D130" s="19" t="s">
        <v>282</v>
      </c>
      <c r="E130" s="19">
        <v>14</v>
      </c>
      <c r="F130" s="19" t="s">
        <v>113</v>
      </c>
      <c r="G130" s="19" t="s">
        <v>306</v>
      </c>
      <c r="H130" s="31">
        <f>H131+H132</f>
        <v>39.950000000000003</v>
      </c>
      <c r="I130" s="31">
        <f>I131+I132</f>
        <v>39.950000000000003</v>
      </c>
      <c r="J130" s="15">
        <f t="shared" si="11"/>
        <v>100</v>
      </c>
    </row>
    <row r="131" spans="1:10" s="1" customFormat="1" ht="131.25" x14ac:dyDescent="0.25">
      <c r="A131" s="42"/>
      <c r="B131" s="26" t="s">
        <v>190</v>
      </c>
      <c r="C131" s="21">
        <v>992</v>
      </c>
      <c r="D131" s="19" t="s">
        <v>282</v>
      </c>
      <c r="E131" s="19">
        <v>14</v>
      </c>
      <c r="F131" s="19" t="s">
        <v>113</v>
      </c>
      <c r="G131" s="19">
        <v>100</v>
      </c>
      <c r="H131" s="31">
        <v>8</v>
      </c>
      <c r="I131" s="31">
        <v>8</v>
      </c>
      <c r="J131" s="15">
        <f t="shared" si="11"/>
        <v>100</v>
      </c>
    </row>
    <row r="132" spans="1:10" s="1" customFormat="1" ht="56.25" x14ac:dyDescent="0.25">
      <c r="A132" s="42"/>
      <c r="B132" s="26" t="s">
        <v>192</v>
      </c>
      <c r="C132" s="21">
        <v>992</v>
      </c>
      <c r="D132" s="19" t="s">
        <v>282</v>
      </c>
      <c r="E132" s="19">
        <v>14</v>
      </c>
      <c r="F132" s="19" t="s">
        <v>113</v>
      </c>
      <c r="G132" s="19">
        <v>200</v>
      </c>
      <c r="H132" s="31">
        <v>31.95</v>
      </c>
      <c r="I132" s="31">
        <v>31.95</v>
      </c>
      <c r="J132" s="15">
        <f t="shared" si="11"/>
        <v>100</v>
      </c>
    </row>
    <row r="133" spans="1:10" s="1" customFormat="1" ht="131.25" x14ac:dyDescent="0.25">
      <c r="A133" s="42"/>
      <c r="B133" s="26" t="s">
        <v>270</v>
      </c>
      <c r="C133" s="19">
        <v>992</v>
      </c>
      <c r="D133" s="19" t="s">
        <v>282</v>
      </c>
      <c r="E133" s="19">
        <v>14</v>
      </c>
      <c r="F133" s="19" t="s">
        <v>114</v>
      </c>
      <c r="G133" s="19" t="s">
        <v>306</v>
      </c>
      <c r="H133" s="31">
        <f>H134</f>
        <v>2</v>
      </c>
      <c r="I133" s="31">
        <f>I134</f>
        <v>2</v>
      </c>
      <c r="J133" s="15">
        <f t="shared" si="11"/>
        <v>100</v>
      </c>
    </row>
    <row r="134" spans="1:10" s="1" customFormat="1" ht="56.25" x14ac:dyDescent="0.25">
      <c r="A134" s="42"/>
      <c r="B134" s="26" t="s">
        <v>117</v>
      </c>
      <c r="C134" s="19">
        <v>992</v>
      </c>
      <c r="D134" s="19" t="s">
        <v>282</v>
      </c>
      <c r="E134" s="19">
        <v>14</v>
      </c>
      <c r="F134" s="19" t="s">
        <v>115</v>
      </c>
      <c r="G134" s="19" t="s">
        <v>306</v>
      </c>
      <c r="H134" s="31">
        <f>H136</f>
        <v>2</v>
      </c>
      <c r="I134" s="31">
        <f>I136</f>
        <v>2</v>
      </c>
      <c r="J134" s="15">
        <f t="shared" si="11"/>
        <v>100</v>
      </c>
    </row>
    <row r="135" spans="1:10" s="1" customFormat="1" ht="56.25" x14ac:dyDescent="0.25">
      <c r="A135" s="42"/>
      <c r="B135" s="26" t="s">
        <v>7</v>
      </c>
      <c r="C135" s="19">
        <v>992</v>
      </c>
      <c r="D135" s="19" t="s">
        <v>282</v>
      </c>
      <c r="E135" s="19">
        <v>14</v>
      </c>
      <c r="F135" s="19" t="s">
        <v>116</v>
      </c>
      <c r="G135" s="19" t="s">
        <v>306</v>
      </c>
      <c r="H135" s="31">
        <f>H136</f>
        <v>2</v>
      </c>
      <c r="I135" s="31">
        <f>I136</f>
        <v>2</v>
      </c>
      <c r="J135" s="15">
        <f t="shared" si="11"/>
        <v>100</v>
      </c>
    </row>
    <row r="136" spans="1:10" s="1" customFormat="1" ht="56.25" x14ac:dyDescent="0.25">
      <c r="A136" s="42"/>
      <c r="B136" s="26" t="s">
        <v>192</v>
      </c>
      <c r="C136" s="19">
        <v>992</v>
      </c>
      <c r="D136" s="19" t="s">
        <v>282</v>
      </c>
      <c r="E136" s="19">
        <v>14</v>
      </c>
      <c r="F136" s="19" t="s">
        <v>116</v>
      </c>
      <c r="G136" s="19">
        <v>200</v>
      </c>
      <c r="H136" s="31">
        <v>2</v>
      </c>
      <c r="I136" s="31">
        <v>2</v>
      </c>
      <c r="J136" s="15">
        <f t="shared" si="11"/>
        <v>100</v>
      </c>
    </row>
    <row r="137" spans="1:10" s="1" customFormat="1" ht="112.5" x14ac:dyDescent="0.25">
      <c r="A137" s="42"/>
      <c r="B137" s="34" t="s">
        <v>240</v>
      </c>
      <c r="C137" s="19">
        <v>992</v>
      </c>
      <c r="D137" s="19" t="s">
        <v>282</v>
      </c>
      <c r="E137" s="19">
        <v>14</v>
      </c>
      <c r="F137" s="19" t="s">
        <v>200</v>
      </c>
      <c r="G137" s="19" t="s">
        <v>306</v>
      </c>
      <c r="H137" s="31">
        <f>H138</f>
        <v>2</v>
      </c>
      <c r="I137" s="31">
        <f>I138</f>
        <v>2</v>
      </c>
      <c r="J137" s="15">
        <f t="shared" si="11"/>
        <v>100</v>
      </c>
    </row>
    <row r="138" spans="1:10" s="1" customFormat="1" ht="187.5" x14ac:dyDescent="0.25">
      <c r="A138" s="42"/>
      <c r="B138" s="34" t="s">
        <v>239</v>
      </c>
      <c r="C138" s="19">
        <v>992</v>
      </c>
      <c r="D138" s="19" t="s">
        <v>282</v>
      </c>
      <c r="E138" s="19">
        <v>14</v>
      </c>
      <c r="F138" s="19" t="s">
        <v>201</v>
      </c>
      <c r="G138" s="19" t="s">
        <v>306</v>
      </c>
      <c r="H138" s="31">
        <f>H140</f>
        <v>2</v>
      </c>
      <c r="I138" s="31">
        <f>I140</f>
        <v>2</v>
      </c>
      <c r="J138" s="15">
        <f t="shared" si="11"/>
        <v>100</v>
      </c>
    </row>
    <row r="139" spans="1:10" s="1" customFormat="1" ht="131.25" x14ac:dyDescent="0.25">
      <c r="A139" s="42"/>
      <c r="B139" s="26" t="s">
        <v>271</v>
      </c>
      <c r="C139" s="19">
        <v>992</v>
      </c>
      <c r="D139" s="19" t="s">
        <v>282</v>
      </c>
      <c r="E139" s="19">
        <v>14</v>
      </c>
      <c r="F139" s="19" t="s">
        <v>202</v>
      </c>
      <c r="G139" s="19" t="s">
        <v>306</v>
      </c>
      <c r="H139" s="31">
        <f>H140</f>
        <v>2</v>
      </c>
      <c r="I139" s="31">
        <f>I140</f>
        <v>2</v>
      </c>
      <c r="J139" s="15">
        <f t="shared" si="11"/>
        <v>100</v>
      </c>
    </row>
    <row r="140" spans="1:10" s="1" customFormat="1" ht="56.25" x14ac:dyDescent="0.25">
      <c r="A140" s="42"/>
      <c r="B140" s="26" t="s">
        <v>192</v>
      </c>
      <c r="C140" s="19">
        <v>992</v>
      </c>
      <c r="D140" s="19" t="s">
        <v>282</v>
      </c>
      <c r="E140" s="19">
        <v>14</v>
      </c>
      <c r="F140" s="19" t="s">
        <v>202</v>
      </c>
      <c r="G140" s="19">
        <v>200</v>
      </c>
      <c r="H140" s="31">
        <v>2</v>
      </c>
      <c r="I140" s="31">
        <v>2</v>
      </c>
      <c r="J140" s="15">
        <f t="shared" si="11"/>
        <v>100</v>
      </c>
    </row>
    <row r="141" spans="1:10" s="1" customFormat="1" ht="93.75" x14ac:dyDescent="0.25">
      <c r="A141" s="42"/>
      <c r="B141" s="34" t="s">
        <v>241</v>
      </c>
      <c r="C141" s="19">
        <v>992</v>
      </c>
      <c r="D141" s="19" t="s">
        <v>282</v>
      </c>
      <c r="E141" s="19">
        <v>14</v>
      </c>
      <c r="F141" s="19" t="s">
        <v>207</v>
      </c>
      <c r="G141" s="19" t="s">
        <v>306</v>
      </c>
      <c r="H141" s="31">
        <f>H142</f>
        <v>2</v>
      </c>
      <c r="I141" s="31">
        <f>I142</f>
        <v>2</v>
      </c>
      <c r="J141" s="15">
        <f t="shared" si="11"/>
        <v>100</v>
      </c>
    </row>
    <row r="142" spans="1:10" s="1" customFormat="1" ht="37.5" x14ac:dyDescent="0.25">
      <c r="A142" s="42"/>
      <c r="B142" s="26" t="s">
        <v>206</v>
      </c>
      <c r="C142" s="19">
        <v>992</v>
      </c>
      <c r="D142" s="19" t="s">
        <v>282</v>
      </c>
      <c r="E142" s="19">
        <v>14</v>
      </c>
      <c r="F142" s="19" t="s">
        <v>208</v>
      </c>
      <c r="G142" s="19" t="s">
        <v>306</v>
      </c>
      <c r="H142" s="31">
        <f>H144</f>
        <v>2</v>
      </c>
      <c r="I142" s="31">
        <f>I144</f>
        <v>2</v>
      </c>
      <c r="J142" s="15">
        <f t="shared" si="11"/>
        <v>100</v>
      </c>
    </row>
    <row r="143" spans="1:10" s="1" customFormat="1" ht="112.5" x14ac:dyDescent="0.25">
      <c r="A143" s="42"/>
      <c r="B143" s="26" t="s">
        <v>258</v>
      </c>
      <c r="C143" s="19">
        <v>992</v>
      </c>
      <c r="D143" s="19" t="s">
        <v>282</v>
      </c>
      <c r="E143" s="19">
        <v>14</v>
      </c>
      <c r="F143" s="19" t="s">
        <v>209</v>
      </c>
      <c r="G143" s="19" t="s">
        <v>306</v>
      </c>
      <c r="H143" s="31">
        <f>H144</f>
        <v>2</v>
      </c>
      <c r="I143" s="31">
        <f>I144</f>
        <v>2</v>
      </c>
      <c r="J143" s="15">
        <f t="shared" si="11"/>
        <v>100</v>
      </c>
    </row>
    <row r="144" spans="1:10" s="1" customFormat="1" ht="56.25" x14ac:dyDescent="0.25">
      <c r="A144" s="42"/>
      <c r="B144" s="26" t="s">
        <v>192</v>
      </c>
      <c r="C144" s="19">
        <v>992</v>
      </c>
      <c r="D144" s="19" t="s">
        <v>282</v>
      </c>
      <c r="E144" s="19">
        <v>14</v>
      </c>
      <c r="F144" s="19" t="s">
        <v>209</v>
      </c>
      <c r="G144" s="19">
        <v>200</v>
      </c>
      <c r="H144" s="31">
        <v>2</v>
      </c>
      <c r="I144" s="31">
        <v>2</v>
      </c>
      <c r="J144" s="15">
        <f t="shared" si="11"/>
        <v>100</v>
      </c>
    </row>
    <row r="145" spans="1:10" s="2" customFormat="1" ht="18.75" x14ac:dyDescent="0.25">
      <c r="A145" s="42"/>
      <c r="B145" s="26" t="s">
        <v>28</v>
      </c>
      <c r="C145" s="21">
        <v>992</v>
      </c>
      <c r="D145" s="19" t="s">
        <v>286</v>
      </c>
      <c r="E145" s="14" t="s">
        <v>306</v>
      </c>
      <c r="F145" s="14" t="s">
        <v>306</v>
      </c>
      <c r="G145" s="14" t="s">
        <v>306</v>
      </c>
      <c r="H145" s="33">
        <f>H146+H151+H161</f>
        <v>3024.5</v>
      </c>
      <c r="I145" s="31">
        <f>I146+I151+I161</f>
        <v>2465.6999999999998</v>
      </c>
      <c r="J145" s="15">
        <f t="shared" si="11"/>
        <v>81.52421887915358</v>
      </c>
    </row>
    <row r="146" spans="1:10" s="1" customFormat="1" ht="18.75" x14ac:dyDescent="0.25">
      <c r="A146" s="42"/>
      <c r="B146" s="26" t="s">
        <v>29</v>
      </c>
      <c r="C146" s="21">
        <v>992</v>
      </c>
      <c r="D146" s="19" t="s">
        <v>286</v>
      </c>
      <c r="E146" s="19" t="s">
        <v>290</v>
      </c>
      <c r="F146" s="19" t="s">
        <v>306</v>
      </c>
      <c r="G146" s="19" t="s">
        <v>306</v>
      </c>
      <c r="H146" s="33">
        <f>H147</f>
        <v>15</v>
      </c>
      <c r="I146" s="33">
        <f>I147</f>
        <v>0</v>
      </c>
      <c r="J146" s="15">
        <f t="shared" ref="J146:J209" si="17">I146/H146*100</f>
        <v>0</v>
      </c>
    </row>
    <row r="147" spans="1:10" s="1" customFormat="1" ht="112.5" x14ac:dyDescent="0.25">
      <c r="A147" s="42"/>
      <c r="B147" s="26" t="s">
        <v>257</v>
      </c>
      <c r="C147" s="21">
        <v>992</v>
      </c>
      <c r="D147" s="19" t="s">
        <v>286</v>
      </c>
      <c r="E147" s="19" t="s">
        <v>290</v>
      </c>
      <c r="F147" s="19" t="s">
        <v>118</v>
      </c>
      <c r="G147" s="19" t="s">
        <v>306</v>
      </c>
      <c r="H147" s="33">
        <f>H149</f>
        <v>15</v>
      </c>
      <c r="I147" s="33">
        <f>I149</f>
        <v>0</v>
      </c>
      <c r="J147" s="15">
        <f t="shared" si="17"/>
        <v>0</v>
      </c>
    </row>
    <row r="148" spans="1:10" s="1" customFormat="1" ht="56.25" x14ac:dyDescent="0.25">
      <c r="A148" s="42"/>
      <c r="B148" s="26" t="s">
        <v>121</v>
      </c>
      <c r="C148" s="21">
        <v>992</v>
      </c>
      <c r="D148" s="19" t="s">
        <v>286</v>
      </c>
      <c r="E148" s="19" t="s">
        <v>290</v>
      </c>
      <c r="F148" s="19" t="s">
        <v>119</v>
      </c>
      <c r="G148" s="19" t="s">
        <v>306</v>
      </c>
      <c r="H148" s="33">
        <f>H149</f>
        <v>15</v>
      </c>
      <c r="I148" s="33">
        <f>I149</f>
        <v>0</v>
      </c>
      <c r="J148" s="15">
        <f t="shared" si="17"/>
        <v>0</v>
      </c>
    </row>
    <row r="149" spans="1:10" s="1" customFormat="1" ht="56.25" x14ac:dyDescent="0.25">
      <c r="A149" s="42"/>
      <c r="B149" s="26" t="s">
        <v>30</v>
      </c>
      <c r="C149" s="21">
        <v>992</v>
      </c>
      <c r="D149" s="19" t="s">
        <v>286</v>
      </c>
      <c r="E149" s="19" t="s">
        <v>290</v>
      </c>
      <c r="F149" s="19" t="s">
        <v>120</v>
      </c>
      <c r="G149" s="19" t="s">
        <v>306</v>
      </c>
      <c r="H149" s="33">
        <f>H150</f>
        <v>15</v>
      </c>
      <c r="I149" s="33">
        <f>I150</f>
        <v>0</v>
      </c>
      <c r="J149" s="15">
        <f t="shared" si="17"/>
        <v>0</v>
      </c>
    </row>
    <row r="150" spans="1:10" s="1" customFormat="1" ht="18.75" x14ac:dyDescent="0.25">
      <c r="A150" s="42"/>
      <c r="B150" s="26" t="s">
        <v>16</v>
      </c>
      <c r="C150" s="21">
        <v>992</v>
      </c>
      <c r="D150" s="19" t="s">
        <v>286</v>
      </c>
      <c r="E150" s="19" t="s">
        <v>290</v>
      </c>
      <c r="F150" s="19" t="s">
        <v>120</v>
      </c>
      <c r="G150" s="19" t="s">
        <v>132</v>
      </c>
      <c r="H150" s="33">
        <v>15</v>
      </c>
      <c r="I150" s="31">
        <v>0</v>
      </c>
      <c r="J150" s="15">
        <f t="shared" si="17"/>
        <v>0</v>
      </c>
    </row>
    <row r="151" spans="1:10" s="2" customFormat="1" ht="37.5" x14ac:dyDescent="0.25">
      <c r="A151" s="42"/>
      <c r="B151" s="26" t="s">
        <v>54</v>
      </c>
      <c r="C151" s="21">
        <v>992</v>
      </c>
      <c r="D151" s="19" t="s">
        <v>286</v>
      </c>
      <c r="E151" s="19" t="s">
        <v>291</v>
      </c>
      <c r="F151" s="19" t="s">
        <v>306</v>
      </c>
      <c r="G151" s="19" t="s">
        <v>306</v>
      </c>
      <c r="H151" s="33">
        <f>H152</f>
        <v>3004.5</v>
      </c>
      <c r="I151" s="33">
        <f>I152</f>
        <v>2460.6999999999998</v>
      </c>
      <c r="J151" s="15">
        <f t="shared" si="17"/>
        <v>81.9004826094192</v>
      </c>
    </row>
    <row r="152" spans="1:10" s="1" customFormat="1" ht="93.75" x14ac:dyDescent="0.25">
      <c r="A152" s="42"/>
      <c r="B152" s="26" t="s">
        <v>238</v>
      </c>
      <c r="C152" s="21">
        <v>992</v>
      </c>
      <c r="D152" s="19" t="s">
        <v>286</v>
      </c>
      <c r="E152" s="19" t="s">
        <v>291</v>
      </c>
      <c r="F152" s="19" t="s">
        <v>122</v>
      </c>
      <c r="G152" s="19" t="s">
        <v>306</v>
      </c>
      <c r="H152" s="33">
        <f>H153+H157</f>
        <v>3004.5</v>
      </c>
      <c r="I152" s="33">
        <f>I153+I157</f>
        <v>2460.6999999999998</v>
      </c>
      <c r="J152" s="15">
        <f t="shared" si="17"/>
        <v>81.9004826094192</v>
      </c>
    </row>
    <row r="153" spans="1:10" s="1" customFormat="1" ht="112.5" x14ac:dyDescent="0.25">
      <c r="A153" s="42"/>
      <c r="B153" s="26" t="s">
        <v>259</v>
      </c>
      <c r="C153" s="21">
        <v>992</v>
      </c>
      <c r="D153" s="19" t="s">
        <v>286</v>
      </c>
      <c r="E153" s="19" t="s">
        <v>291</v>
      </c>
      <c r="F153" s="19" t="s">
        <v>123</v>
      </c>
      <c r="G153" s="19" t="s">
        <v>306</v>
      </c>
      <c r="H153" s="33">
        <f t="shared" ref="H153:I155" si="18">H154</f>
        <v>2943.5</v>
      </c>
      <c r="I153" s="33">
        <f t="shared" si="18"/>
        <v>2399.6999999999998</v>
      </c>
      <c r="J153" s="15">
        <f t="shared" si="17"/>
        <v>81.525394937998968</v>
      </c>
    </row>
    <row r="154" spans="1:10" s="1" customFormat="1" ht="56.25" x14ac:dyDescent="0.25">
      <c r="A154" s="42"/>
      <c r="B154" s="26" t="s">
        <v>125</v>
      </c>
      <c r="C154" s="21">
        <v>992</v>
      </c>
      <c r="D154" s="19" t="s">
        <v>286</v>
      </c>
      <c r="E154" s="19" t="s">
        <v>291</v>
      </c>
      <c r="F154" s="19" t="s">
        <v>124</v>
      </c>
      <c r="G154" s="19" t="s">
        <v>306</v>
      </c>
      <c r="H154" s="33">
        <f t="shared" si="18"/>
        <v>2943.5</v>
      </c>
      <c r="I154" s="33">
        <f t="shared" si="18"/>
        <v>2399.6999999999998</v>
      </c>
      <c r="J154" s="15">
        <f t="shared" si="17"/>
        <v>81.525394937998968</v>
      </c>
    </row>
    <row r="155" spans="1:10" s="2" customFormat="1" ht="112.5" x14ac:dyDescent="0.25">
      <c r="A155" s="42"/>
      <c r="B155" s="26" t="s">
        <v>46</v>
      </c>
      <c r="C155" s="21">
        <v>992</v>
      </c>
      <c r="D155" s="19" t="s">
        <v>286</v>
      </c>
      <c r="E155" s="19" t="s">
        <v>291</v>
      </c>
      <c r="F155" s="19" t="s">
        <v>126</v>
      </c>
      <c r="G155" s="19" t="s">
        <v>306</v>
      </c>
      <c r="H155" s="33">
        <f t="shared" si="18"/>
        <v>2943.5</v>
      </c>
      <c r="I155" s="33">
        <f t="shared" si="18"/>
        <v>2399.6999999999998</v>
      </c>
      <c r="J155" s="15">
        <f t="shared" si="17"/>
        <v>81.525394937998968</v>
      </c>
    </row>
    <row r="156" spans="1:10" s="1" customFormat="1" ht="56.25" x14ac:dyDescent="0.25">
      <c r="A156" s="42"/>
      <c r="B156" s="26" t="s">
        <v>192</v>
      </c>
      <c r="C156" s="21">
        <v>992</v>
      </c>
      <c r="D156" s="19" t="s">
        <v>286</v>
      </c>
      <c r="E156" s="19" t="s">
        <v>291</v>
      </c>
      <c r="F156" s="19" t="s">
        <v>126</v>
      </c>
      <c r="G156" s="19">
        <v>200</v>
      </c>
      <c r="H156" s="33">
        <v>2943.5</v>
      </c>
      <c r="I156" s="31">
        <v>2399.6999999999998</v>
      </c>
      <c r="J156" s="15">
        <f t="shared" si="17"/>
        <v>81.525394937998968</v>
      </c>
    </row>
    <row r="157" spans="1:10" s="2" customFormat="1" ht="93.75" x14ac:dyDescent="0.25">
      <c r="A157" s="42"/>
      <c r="B157" s="26" t="s">
        <v>260</v>
      </c>
      <c r="C157" s="21">
        <v>992</v>
      </c>
      <c r="D157" s="19" t="s">
        <v>286</v>
      </c>
      <c r="E157" s="19" t="s">
        <v>291</v>
      </c>
      <c r="F157" s="19" t="s">
        <v>127</v>
      </c>
      <c r="G157" s="19" t="s">
        <v>306</v>
      </c>
      <c r="H157" s="33">
        <f>H159</f>
        <v>61</v>
      </c>
      <c r="I157" s="33">
        <f>I159</f>
        <v>61</v>
      </c>
      <c r="J157" s="15">
        <f t="shared" si="17"/>
        <v>100</v>
      </c>
    </row>
    <row r="158" spans="1:10" s="2" customFormat="1" ht="56.25" x14ac:dyDescent="0.25">
      <c r="A158" s="42"/>
      <c r="B158" s="26" t="s">
        <v>129</v>
      </c>
      <c r="C158" s="21">
        <v>992</v>
      </c>
      <c r="D158" s="19" t="s">
        <v>286</v>
      </c>
      <c r="E158" s="19" t="s">
        <v>291</v>
      </c>
      <c r="F158" s="19" t="s">
        <v>128</v>
      </c>
      <c r="G158" s="19" t="s">
        <v>306</v>
      </c>
      <c r="H158" s="33">
        <f>H159</f>
        <v>61</v>
      </c>
      <c r="I158" s="33">
        <f>I159</f>
        <v>61</v>
      </c>
      <c r="J158" s="15">
        <f t="shared" si="17"/>
        <v>100</v>
      </c>
    </row>
    <row r="159" spans="1:10" s="2" customFormat="1" ht="37.5" x14ac:dyDescent="0.25">
      <c r="A159" s="42"/>
      <c r="B159" s="26" t="s">
        <v>31</v>
      </c>
      <c r="C159" s="21">
        <v>992</v>
      </c>
      <c r="D159" s="19" t="s">
        <v>286</v>
      </c>
      <c r="E159" s="19" t="s">
        <v>291</v>
      </c>
      <c r="F159" s="19" t="s">
        <v>130</v>
      </c>
      <c r="G159" s="19" t="s">
        <v>306</v>
      </c>
      <c r="H159" s="33">
        <f>H160</f>
        <v>61</v>
      </c>
      <c r="I159" s="33">
        <f>I160</f>
        <v>61</v>
      </c>
      <c r="J159" s="15">
        <f t="shared" si="17"/>
        <v>100</v>
      </c>
    </row>
    <row r="160" spans="1:10" s="2" customFormat="1" ht="56.25" x14ac:dyDescent="0.25">
      <c r="A160" s="42"/>
      <c r="B160" s="26" t="s">
        <v>192</v>
      </c>
      <c r="C160" s="21">
        <v>992</v>
      </c>
      <c r="D160" s="19" t="s">
        <v>286</v>
      </c>
      <c r="E160" s="19" t="s">
        <v>291</v>
      </c>
      <c r="F160" s="19" t="s">
        <v>130</v>
      </c>
      <c r="G160" s="19">
        <v>200</v>
      </c>
      <c r="H160" s="33">
        <v>61</v>
      </c>
      <c r="I160" s="31">
        <v>61</v>
      </c>
      <c r="J160" s="15">
        <f t="shared" si="17"/>
        <v>100</v>
      </c>
    </row>
    <row r="161" spans="1:10" s="1" customFormat="1" ht="37.5" x14ac:dyDescent="0.25">
      <c r="A161" s="42"/>
      <c r="B161" s="26" t="s">
        <v>32</v>
      </c>
      <c r="C161" s="21">
        <v>992</v>
      </c>
      <c r="D161" s="19" t="s">
        <v>286</v>
      </c>
      <c r="E161" s="19">
        <v>12</v>
      </c>
      <c r="F161" s="19" t="s">
        <v>306</v>
      </c>
      <c r="G161" s="19" t="s">
        <v>306</v>
      </c>
      <c r="H161" s="31">
        <f>H162</f>
        <v>5</v>
      </c>
      <c r="I161" s="31">
        <f>I162</f>
        <v>5</v>
      </c>
      <c r="J161" s="15">
        <f t="shared" si="17"/>
        <v>100</v>
      </c>
    </row>
    <row r="162" spans="1:10" s="1" customFormat="1" ht="112.5" x14ac:dyDescent="0.25">
      <c r="A162" s="42"/>
      <c r="B162" s="26" t="s">
        <v>237</v>
      </c>
      <c r="C162" s="21">
        <v>992</v>
      </c>
      <c r="D162" s="19" t="s">
        <v>286</v>
      </c>
      <c r="E162" s="19">
        <v>12</v>
      </c>
      <c r="F162" s="19" t="s">
        <v>131</v>
      </c>
      <c r="G162" s="19" t="s">
        <v>306</v>
      </c>
      <c r="H162" s="31">
        <f>H164</f>
        <v>5</v>
      </c>
      <c r="I162" s="31">
        <f>I164</f>
        <v>5</v>
      </c>
      <c r="J162" s="15">
        <f t="shared" si="17"/>
        <v>100</v>
      </c>
    </row>
    <row r="163" spans="1:10" s="1" customFormat="1" ht="56.25" x14ac:dyDescent="0.25">
      <c r="A163" s="42"/>
      <c r="B163" s="26" t="s">
        <v>133</v>
      </c>
      <c r="C163" s="21">
        <v>992</v>
      </c>
      <c r="D163" s="19" t="s">
        <v>286</v>
      </c>
      <c r="E163" s="19">
        <v>12</v>
      </c>
      <c r="F163" s="19" t="s">
        <v>181</v>
      </c>
      <c r="G163" s="19" t="s">
        <v>306</v>
      </c>
      <c r="H163" s="31">
        <f>H164</f>
        <v>5</v>
      </c>
      <c r="I163" s="31">
        <f>I164</f>
        <v>5</v>
      </c>
      <c r="J163" s="15">
        <f t="shared" si="17"/>
        <v>100</v>
      </c>
    </row>
    <row r="164" spans="1:10" s="1" customFormat="1" ht="75" x14ac:dyDescent="0.25">
      <c r="A164" s="42"/>
      <c r="B164" s="26" t="s">
        <v>47</v>
      </c>
      <c r="C164" s="21">
        <v>992</v>
      </c>
      <c r="D164" s="19" t="s">
        <v>286</v>
      </c>
      <c r="E164" s="19">
        <v>12</v>
      </c>
      <c r="F164" s="19" t="s">
        <v>182</v>
      </c>
      <c r="G164" s="19" t="s">
        <v>306</v>
      </c>
      <c r="H164" s="31">
        <f>H165</f>
        <v>5</v>
      </c>
      <c r="I164" s="31">
        <f>I165</f>
        <v>5</v>
      </c>
      <c r="J164" s="15">
        <f t="shared" si="17"/>
        <v>100</v>
      </c>
    </row>
    <row r="165" spans="1:10" s="2" customFormat="1" ht="56.25" x14ac:dyDescent="0.25">
      <c r="A165" s="42"/>
      <c r="B165" s="26" t="s">
        <v>192</v>
      </c>
      <c r="C165" s="21">
        <v>992</v>
      </c>
      <c r="D165" s="19" t="s">
        <v>286</v>
      </c>
      <c r="E165" s="19">
        <v>12</v>
      </c>
      <c r="F165" s="19" t="s">
        <v>182</v>
      </c>
      <c r="G165" s="19" t="s">
        <v>186</v>
      </c>
      <c r="H165" s="31">
        <v>5</v>
      </c>
      <c r="I165" s="31">
        <v>5</v>
      </c>
      <c r="J165" s="15">
        <f t="shared" si="17"/>
        <v>100</v>
      </c>
    </row>
    <row r="166" spans="1:10" s="1" customFormat="1" ht="18.75" x14ac:dyDescent="0.25">
      <c r="A166" s="42"/>
      <c r="B166" s="26" t="s">
        <v>33</v>
      </c>
      <c r="C166" s="21">
        <v>992</v>
      </c>
      <c r="D166" s="19" t="s">
        <v>290</v>
      </c>
      <c r="E166" s="14" t="s">
        <v>306</v>
      </c>
      <c r="F166" s="14" t="s">
        <v>306</v>
      </c>
      <c r="G166" s="14" t="s">
        <v>306</v>
      </c>
      <c r="H166" s="33">
        <f>H167+H180</f>
        <v>50433.8</v>
      </c>
      <c r="I166" s="33">
        <f>I167+I180</f>
        <v>22110.764999999999</v>
      </c>
      <c r="J166" s="15">
        <f t="shared" si="17"/>
        <v>43.841164060610147</v>
      </c>
    </row>
    <row r="167" spans="1:10" s="1" customFormat="1" ht="18.75" x14ac:dyDescent="0.25">
      <c r="A167" s="42"/>
      <c r="B167" s="26" t="s">
        <v>34</v>
      </c>
      <c r="C167" s="21">
        <v>992</v>
      </c>
      <c r="D167" s="19" t="s">
        <v>290</v>
      </c>
      <c r="E167" s="19" t="s">
        <v>284</v>
      </c>
      <c r="F167" s="19" t="s">
        <v>306</v>
      </c>
      <c r="G167" s="19" t="s">
        <v>306</v>
      </c>
      <c r="H167" s="31">
        <f>H168+H178</f>
        <v>42797.700000000004</v>
      </c>
      <c r="I167" s="31">
        <f>I168+I178</f>
        <v>14754.899999999998</v>
      </c>
      <c r="J167" s="15">
        <f t="shared" si="17"/>
        <v>34.475918098402474</v>
      </c>
    </row>
    <row r="168" spans="1:10" s="1" customFormat="1" ht="112.5" x14ac:dyDescent="0.25">
      <c r="A168" s="42"/>
      <c r="B168" s="26" t="s">
        <v>235</v>
      </c>
      <c r="C168" s="21">
        <v>992</v>
      </c>
      <c r="D168" s="19" t="s">
        <v>290</v>
      </c>
      <c r="E168" s="19" t="s">
        <v>284</v>
      </c>
      <c r="F168" s="19" t="s">
        <v>138</v>
      </c>
      <c r="G168" s="19" t="s">
        <v>306</v>
      </c>
      <c r="H168" s="31">
        <f>H169</f>
        <v>42641.4</v>
      </c>
      <c r="I168" s="31">
        <f>I169</f>
        <v>14598.599999999999</v>
      </c>
      <c r="J168" s="15">
        <f t="shared" si="17"/>
        <v>34.235742728897264</v>
      </c>
    </row>
    <row r="169" spans="1:10" s="1" customFormat="1" ht="93.75" x14ac:dyDescent="0.25">
      <c r="A169" s="42"/>
      <c r="B169" s="26" t="s">
        <v>236</v>
      </c>
      <c r="C169" s="21">
        <v>992</v>
      </c>
      <c r="D169" s="19" t="s">
        <v>290</v>
      </c>
      <c r="E169" s="19" t="s">
        <v>284</v>
      </c>
      <c r="F169" s="19" t="s">
        <v>134</v>
      </c>
      <c r="G169" s="19" t="s">
        <v>306</v>
      </c>
      <c r="H169" s="31">
        <f t="shared" ref="H169:I169" si="19">H170</f>
        <v>42641.4</v>
      </c>
      <c r="I169" s="31">
        <f t="shared" si="19"/>
        <v>14598.599999999999</v>
      </c>
      <c r="J169" s="15">
        <f t="shared" si="17"/>
        <v>34.235742728897264</v>
      </c>
    </row>
    <row r="170" spans="1:10" s="1" customFormat="1" ht="56.25" x14ac:dyDescent="0.25">
      <c r="A170" s="42"/>
      <c r="B170" s="26" t="s">
        <v>135</v>
      </c>
      <c r="C170" s="21">
        <v>992</v>
      </c>
      <c r="D170" s="19" t="s">
        <v>290</v>
      </c>
      <c r="E170" s="19" t="s">
        <v>284</v>
      </c>
      <c r="F170" s="19" t="s">
        <v>136</v>
      </c>
      <c r="G170" s="19" t="s">
        <v>306</v>
      </c>
      <c r="H170" s="31">
        <f>H171+H175+H176</f>
        <v>42641.4</v>
      </c>
      <c r="I170" s="31">
        <f>I171+I175+I176</f>
        <v>14598.599999999999</v>
      </c>
      <c r="J170" s="15">
        <f t="shared" si="17"/>
        <v>34.235742728897264</v>
      </c>
    </row>
    <row r="171" spans="1:10" s="2" customFormat="1" ht="37.5" x14ac:dyDescent="0.25">
      <c r="A171" s="42"/>
      <c r="B171" s="26" t="s">
        <v>35</v>
      </c>
      <c r="C171" s="21">
        <v>992</v>
      </c>
      <c r="D171" s="19" t="s">
        <v>290</v>
      </c>
      <c r="E171" s="19" t="s">
        <v>284</v>
      </c>
      <c r="F171" s="19" t="s">
        <v>137</v>
      </c>
      <c r="G171" s="19" t="s">
        <v>306</v>
      </c>
      <c r="H171" s="33">
        <f>H172+H173</f>
        <v>2881</v>
      </c>
      <c r="I171" s="33">
        <f>I172+I173</f>
        <v>2680.3</v>
      </c>
      <c r="J171" s="15">
        <f t="shared" si="17"/>
        <v>93.033668864977443</v>
      </c>
    </row>
    <row r="172" spans="1:10" s="1" customFormat="1" ht="56.25" x14ac:dyDescent="0.25">
      <c r="A172" s="42"/>
      <c r="B172" s="26" t="s">
        <v>192</v>
      </c>
      <c r="C172" s="21">
        <v>992</v>
      </c>
      <c r="D172" s="19" t="s">
        <v>290</v>
      </c>
      <c r="E172" s="19" t="s">
        <v>284</v>
      </c>
      <c r="F172" s="19" t="s">
        <v>137</v>
      </c>
      <c r="G172" s="19">
        <v>200</v>
      </c>
      <c r="H172" s="33">
        <v>2701</v>
      </c>
      <c r="I172" s="31">
        <v>2500.3000000000002</v>
      </c>
      <c r="J172" s="15">
        <f t="shared" si="17"/>
        <v>92.569418733802294</v>
      </c>
    </row>
    <row r="173" spans="1:10" s="1" customFormat="1" ht="56.25" x14ac:dyDescent="0.25">
      <c r="A173" s="42"/>
      <c r="B173" s="26" t="s">
        <v>192</v>
      </c>
      <c r="C173" s="21">
        <v>992</v>
      </c>
      <c r="D173" s="19" t="s">
        <v>290</v>
      </c>
      <c r="E173" s="19" t="s">
        <v>284</v>
      </c>
      <c r="F173" s="19" t="s">
        <v>137</v>
      </c>
      <c r="G173" s="19" t="s">
        <v>217</v>
      </c>
      <c r="H173" s="33">
        <v>180</v>
      </c>
      <c r="I173" s="31">
        <v>180</v>
      </c>
      <c r="J173" s="15">
        <f t="shared" si="17"/>
        <v>100</v>
      </c>
    </row>
    <row r="174" spans="1:10" s="2" customFormat="1" ht="37.5" x14ac:dyDescent="0.25">
      <c r="A174" s="42"/>
      <c r="B174" s="26" t="s">
        <v>219</v>
      </c>
      <c r="C174" s="21">
        <v>992</v>
      </c>
      <c r="D174" s="19" t="s">
        <v>290</v>
      </c>
      <c r="E174" s="19" t="s">
        <v>284</v>
      </c>
      <c r="F174" s="19" t="s">
        <v>137</v>
      </c>
      <c r="G174" s="19" t="s">
        <v>306</v>
      </c>
      <c r="H174" s="33">
        <f>H175</f>
        <v>3070</v>
      </c>
      <c r="I174" s="33">
        <f>I175</f>
        <v>3070</v>
      </c>
      <c r="J174" s="15">
        <f t="shared" si="17"/>
        <v>100</v>
      </c>
    </row>
    <row r="175" spans="1:10" s="1" customFormat="1" ht="56.25" x14ac:dyDescent="0.25">
      <c r="A175" s="42"/>
      <c r="B175" s="26" t="s">
        <v>192</v>
      </c>
      <c r="C175" s="21">
        <v>992</v>
      </c>
      <c r="D175" s="19" t="s">
        <v>290</v>
      </c>
      <c r="E175" s="19" t="s">
        <v>284</v>
      </c>
      <c r="F175" s="19" t="s">
        <v>218</v>
      </c>
      <c r="G175" s="19" t="s">
        <v>186</v>
      </c>
      <c r="H175" s="33">
        <v>3070</v>
      </c>
      <c r="I175" s="31">
        <v>3070</v>
      </c>
      <c r="J175" s="15">
        <f t="shared" si="17"/>
        <v>100</v>
      </c>
    </row>
    <row r="176" spans="1:10" s="2" customFormat="1" ht="93.75" x14ac:dyDescent="0.25">
      <c r="A176" s="42"/>
      <c r="B176" s="26" t="s">
        <v>220</v>
      </c>
      <c r="C176" s="21">
        <v>992</v>
      </c>
      <c r="D176" s="19" t="s">
        <v>290</v>
      </c>
      <c r="E176" s="19" t="s">
        <v>284</v>
      </c>
      <c r="F176" s="19" t="s">
        <v>221</v>
      </c>
      <c r="G176" s="19" t="s">
        <v>306</v>
      </c>
      <c r="H176" s="33">
        <f>H177</f>
        <v>36690.400000000001</v>
      </c>
      <c r="I176" s="33">
        <f>I177</f>
        <v>8848.2999999999993</v>
      </c>
      <c r="J176" s="15">
        <f t="shared" si="17"/>
        <v>24.116117567538101</v>
      </c>
    </row>
    <row r="177" spans="1:10" s="1" customFormat="1" ht="75" x14ac:dyDescent="0.25">
      <c r="A177" s="42"/>
      <c r="B177" s="32" t="s">
        <v>222</v>
      </c>
      <c r="C177" s="21">
        <v>992</v>
      </c>
      <c r="D177" s="19" t="s">
        <v>290</v>
      </c>
      <c r="E177" s="19" t="s">
        <v>284</v>
      </c>
      <c r="F177" s="19" t="s">
        <v>221</v>
      </c>
      <c r="G177" s="19" t="s">
        <v>217</v>
      </c>
      <c r="H177" s="33">
        <v>36690.400000000001</v>
      </c>
      <c r="I177" s="31">
        <v>8848.2999999999993</v>
      </c>
      <c r="J177" s="15">
        <f t="shared" si="17"/>
        <v>24.116117567538101</v>
      </c>
    </row>
    <row r="178" spans="1:10" s="1" customFormat="1" ht="75" x14ac:dyDescent="0.25">
      <c r="A178" s="42"/>
      <c r="B178" s="32" t="s">
        <v>52</v>
      </c>
      <c r="C178" s="21">
        <v>992</v>
      </c>
      <c r="D178" s="19" t="s">
        <v>290</v>
      </c>
      <c r="E178" s="19" t="s">
        <v>284</v>
      </c>
      <c r="F178" s="19" t="s">
        <v>60</v>
      </c>
      <c r="G178" s="19" t="s">
        <v>306</v>
      </c>
      <c r="H178" s="31">
        <f>H179</f>
        <v>156.30000000000001</v>
      </c>
      <c r="I178" s="31">
        <f>I179</f>
        <v>156.30000000000001</v>
      </c>
      <c r="J178" s="15">
        <f t="shared" si="17"/>
        <v>100</v>
      </c>
    </row>
    <row r="179" spans="1:10" s="11" customFormat="1" ht="56.25" x14ac:dyDescent="0.25">
      <c r="A179" s="42"/>
      <c r="B179" s="26" t="s">
        <v>192</v>
      </c>
      <c r="C179" s="21">
        <v>992</v>
      </c>
      <c r="D179" s="19" t="s">
        <v>290</v>
      </c>
      <c r="E179" s="19" t="s">
        <v>284</v>
      </c>
      <c r="F179" s="19" t="s">
        <v>223</v>
      </c>
      <c r="G179" s="19" t="s">
        <v>186</v>
      </c>
      <c r="H179" s="33">
        <v>156.30000000000001</v>
      </c>
      <c r="I179" s="31">
        <v>156.30000000000001</v>
      </c>
      <c r="J179" s="15">
        <f t="shared" si="17"/>
        <v>100</v>
      </c>
    </row>
    <row r="180" spans="1:10" s="1" customFormat="1" ht="18.75" x14ac:dyDescent="0.25">
      <c r="A180" s="42"/>
      <c r="B180" s="26" t="s">
        <v>36</v>
      </c>
      <c r="C180" s="21">
        <v>992</v>
      </c>
      <c r="D180" s="19" t="s">
        <v>290</v>
      </c>
      <c r="E180" s="19" t="s">
        <v>282</v>
      </c>
      <c r="F180" s="19" t="s">
        <v>306</v>
      </c>
      <c r="G180" s="19" t="s">
        <v>306</v>
      </c>
      <c r="H180" s="33">
        <f>H181</f>
        <v>7636.1</v>
      </c>
      <c r="I180" s="33">
        <f>I181</f>
        <v>7355.8649999999998</v>
      </c>
      <c r="J180" s="15">
        <f t="shared" si="17"/>
        <v>96.330129254462349</v>
      </c>
    </row>
    <row r="181" spans="1:10" s="1" customFormat="1" ht="112.5" x14ac:dyDescent="0.25">
      <c r="A181" s="42"/>
      <c r="B181" s="26" t="s">
        <v>235</v>
      </c>
      <c r="C181" s="21">
        <v>992</v>
      </c>
      <c r="D181" s="19" t="s">
        <v>290</v>
      </c>
      <c r="E181" s="19" t="s">
        <v>282</v>
      </c>
      <c r="F181" s="19" t="s">
        <v>138</v>
      </c>
      <c r="G181" s="19" t="s">
        <v>306</v>
      </c>
      <c r="H181" s="31">
        <f t="shared" ref="H181:I182" si="20">H182</f>
        <v>7636.1</v>
      </c>
      <c r="I181" s="31">
        <f t="shared" si="20"/>
        <v>7355.8649999999998</v>
      </c>
      <c r="J181" s="15">
        <f t="shared" si="17"/>
        <v>96.330129254462349</v>
      </c>
    </row>
    <row r="182" spans="1:10" s="1" customFormat="1" ht="75" x14ac:dyDescent="0.25">
      <c r="A182" s="42"/>
      <c r="B182" s="26" t="s">
        <v>272</v>
      </c>
      <c r="C182" s="21">
        <v>992</v>
      </c>
      <c r="D182" s="19" t="s">
        <v>290</v>
      </c>
      <c r="E182" s="19" t="s">
        <v>282</v>
      </c>
      <c r="F182" s="19" t="s">
        <v>139</v>
      </c>
      <c r="G182" s="19" t="s">
        <v>306</v>
      </c>
      <c r="H182" s="31">
        <f t="shared" si="20"/>
        <v>7636.1</v>
      </c>
      <c r="I182" s="31">
        <f t="shared" si="20"/>
        <v>7355.8649999999998</v>
      </c>
      <c r="J182" s="15">
        <f t="shared" si="17"/>
        <v>96.330129254462349</v>
      </c>
    </row>
    <row r="183" spans="1:10" s="1" customFormat="1" ht="37.5" customHeight="1" x14ac:dyDescent="0.25">
      <c r="A183" s="42"/>
      <c r="B183" s="26" t="s">
        <v>140</v>
      </c>
      <c r="C183" s="21">
        <v>992</v>
      </c>
      <c r="D183" s="19" t="s">
        <v>290</v>
      </c>
      <c r="E183" s="19" t="s">
        <v>282</v>
      </c>
      <c r="F183" s="19" t="s">
        <v>141</v>
      </c>
      <c r="G183" s="19" t="s">
        <v>306</v>
      </c>
      <c r="H183" s="31">
        <f>H184+H186+H190+H192+H188+H194+H197</f>
        <v>7636.1</v>
      </c>
      <c r="I183" s="31">
        <f>I184+I186+I190+I192+I188+I194+I197</f>
        <v>7355.8649999999998</v>
      </c>
      <c r="J183" s="15">
        <f t="shared" si="17"/>
        <v>96.330129254462349</v>
      </c>
    </row>
    <row r="184" spans="1:10" s="1" customFormat="1" ht="37.5" x14ac:dyDescent="0.25">
      <c r="A184" s="42"/>
      <c r="B184" s="26" t="s">
        <v>142</v>
      </c>
      <c r="C184" s="21">
        <v>992</v>
      </c>
      <c r="D184" s="19" t="s">
        <v>290</v>
      </c>
      <c r="E184" s="19" t="s">
        <v>282</v>
      </c>
      <c r="F184" s="19" t="s">
        <v>143</v>
      </c>
      <c r="G184" s="19" t="s">
        <v>306</v>
      </c>
      <c r="H184" s="31">
        <f>H185</f>
        <v>60</v>
      </c>
      <c r="I184" s="31">
        <f>I185</f>
        <v>60</v>
      </c>
      <c r="J184" s="15">
        <f t="shared" si="17"/>
        <v>100</v>
      </c>
    </row>
    <row r="185" spans="1:10" s="1" customFormat="1" ht="56.25" x14ac:dyDescent="0.25">
      <c r="A185" s="42"/>
      <c r="B185" s="26" t="s">
        <v>192</v>
      </c>
      <c r="C185" s="21">
        <v>992</v>
      </c>
      <c r="D185" s="19" t="s">
        <v>290</v>
      </c>
      <c r="E185" s="19" t="s">
        <v>282</v>
      </c>
      <c r="F185" s="19" t="s">
        <v>143</v>
      </c>
      <c r="G185" s="21">
        <v>200</v>
      </c>
      <c r="H185" s="31">
        <v>60</v>
      </c>
      <c r="I185" s="31">
        <v>60</v>
      </c>
      <c r="J185" s="15">
        <f t="shared" si="17"/>
        <v>100</v>
      </c>
    </row>
    <row r="186" spans="1:10" s="1" customFormat="1" ht="18.75" x14ac:dyDescent="0.25">
      <c r="A186" s="42"/>
      <c r="B186" s="26" t="s">
        <v>4</v>
      </c>
      <c r="C186" s="21">
        <v>992</v>
      </c>
      <c r="D186" s="19" t="s">
        <v>290</v>
      </c>
      <c r="E186" s="19" t="s">
        <v>282</v>
      </c>
      <c r="F186" s="19" t="s">
        <v>144</v>
      </c>
      <c r="G186" s="19" t="s">
        <v>306</v>
      </c>
      <c r="H186" s="31">
        <f>H187</f>
        <v>765</v>
      </c>
      <c r="I186" s="31">
        <f>I187</f>
        <v>723.24900000000002</v>
      </c>
      <c r="J186" s="15">
        <f t="shared" si="17"/>
        <v>94.542352941176475</v>
      </c>
    </row>
    <row r="187" spans="1:10" s="1" customFormat="1" ht="56.25" x14ac:dyDescent="0.25">
      <c r="A187" s="42"/>
      <c r="B187" s="26" t="s">
        <v>192</v>
      </c>
      <c r="C187" s="21">
        <v>992</v>
      </c>
      <c r="D187" s="19" t="s">
        <v>290</v>
      </c>
      <c r="E187" s="19" t="s">
        <v>282</v>
      </c>
      <c r="F187" s="19" t="s">
        <v>144</v>
      </c>
      <c r="G187" s="19">
        <v>200</v>
      </c>
      <c r="H187" s="31">
        <v>765</v>
      </c>
      <c r="I187" s="31">
        <v>723.24900000000002</v>
      </c>
      <c r="J187" s="15">
        <f t="shared" si="17"/>
        <v>94.542352941176475</v>
      </c>
    </row>
    <row r="188" spans="1:10" s="1" customFormat="1" ht="18.75" x14ac:dyDescent="0.25">
      <c r="A188" s="42"/>
      <c r="B188" s="26" t="s">
        <v>183</v>
      </c>
      <c r="C188" s="21">
        <v>992</v>
      </c>
      <c r="D188" s="19" t="s">
        <v>290</v>
      </c>
      <c r="E188" s="19" t="s">
        <v>282</v>
      </c>
      <c r="F188" s="19" t="s">
        <v>184</v>
      </c>
      <c r="G188" s="19" t="s">
        <v>306</v>
      </c>
      <c r="H188" s="31">
        <f>H189</f>
        <v>499.8</v>
      </c>
      <c r="I188" s="31">
        <f>I189</f>
        <v>390</v>
      </c>
      <c r="J188" s="15">
        <f t="shared" si="17"/>
        <v>78.031212484994001</v>
      </c>
    </row>
    <row r="189" spans="1:10" s="1" customFormat="1" ht="56.25" x14ac:dyDescent="0.25">
      <c r="A189" s="42"/>
      <c r="B189" s="26" t="s">
        <v>192</v>
      </c>
      <c r="C189" s="21">
        <v>992</v>
      </c>
      <c r="D189" s="19" t="s">
        <v>290</v>
      </c>
      <c r="E189" s="19" t="s">
        <v>282</v>
      </c>
      <c r="F189" s="19" t="s">
        <v>184</v>
      </c>
      <c r="G189" s="19">
        <v>200</v>
      </c>
      <c r="H189" s="31">
        <v>499.8</v>
      </c>
      <c r="I189" s="31">
        <v>390</v>
      </c>
      <c r="J189" s="15">
        <f t="shared" si="17"/>
        <v>78.031212484994001</v>
      </c>
    </row>
    <row r="190" spans="1:10" s="1" customFormat="1" ht="18.75" x14ac:dyDescent="0.25">
      <c r="A190" s="42"/>
      <c r="B190" s="26" t="s">
        <v>145</v>
      </c>
      <c r="C190" s="21">
        <v>992</v>
      </c>
      <c r="D190" s="19" t="s">
        <v>290</v>
      </c>
      <c r="E190" s="19" t="s">
        <v>282</v>
      </c>
      <c r="F190" s="19" t="s">
        <v>146</v>
      </c>
      <c r="G190" s="19" t="s">
        <v>306</v>
      </c>
      <c r="H190" s="31">
        <f>H191</f>
        <v>93.9</v>
      </c>
      <c r="I190" s="31">
        <f>I191</f>
        <v>93.915999999999997</v>
      </c>
      <c r="J190" s="15">
        <f t="shared" si="17"/>
        <v>100.01703940362086</v>
      </c>
    </row>
    <row r="191" spans="1:10" s="1" customFormat="1" ht="56.25" x14ac:dyDescent="0.25">
      <c r="A191" s="42"/>
      <c r="B191" s="26" t="s">
        <v>192</v>
      </c>
      <c r="C191" s="21">
        <v>992</v>
      </c>
      <c r="D191" s="19" t="s">
        <v>290</v>
      </c>
      <c r="E191" s="19" t="s">
        <v>282</v>
      </c>
      <c r="F191" s="19" t="s">
        <v>146</v>
      </c>
      <c r="G191" s="19">
        <v>200</v>
      </c>
      <c r="H191" s="31">
        <v>93.9</v>
      </c>
      <c r="I191" s="31">
        <v>93.915999999999997</v>
      </c>
      <c r="J191" s="15">
        <f t="shared" si="17"/>
        <v>100.01703940362086</v>
      </c>
    </row>
    <row r="192" spans="1:10" s="2" customFormat="1" ht="37.5" customHeight="1" x14ac:dyDescent="0.25">
      <c r="A192" s="42"/>
      <c r="B192" s="26" t="s">
        <v>185</v>
      </c>
      <c r="C192" s="21">
        <v>992</v>
      </c>
      <c r="D192" s="19" t="s">
        <v>290</v>
      </c>
      <c r="E192" s="19" t="s">
        <v>282</v>
      </c>
      <c r="F192" s="19" t="s">
        <v>147</v>
      </c>
      <c r="G192" s="19" t="s">
        <v>306</v>
      </c>
      <c r="H192" s="33">
        <f>H193</f>
        <v>3625.8</v>
      </c>
      <c r="I192" s="33">
        <f>I193</f>
        <v>3497.1</v>
      </c>
      <c r="J192" s="15">
        <f t="shared" si="17"/>
        <v>96.450438523911956</v>
      </c>
    </row>
    <row r="193" spans="1:10" s="1" customFormat="1" ht="56.25" x14ac:dyDescent="0.25">
      <c r="A193" s="42"/>
      <c r="B193" s="26" t="s">
        <v>192</v>
      </c>
      <c r="C193" s="21">
        <v>992</v>
      </c>
      <c r="D193" s="19" t="s">
        <v>290</v>
      </c>
      <c r="E193" s="19" t="s">
        <v>282</v>
      </c>
      <c r="F193" s="19" t="s">
        <v>147</v>
      </c>
      <c r="G193" s="21">
        <v>200</v>
      </c>
      <c r="H193" s="31">
        <v>3625.8</v>
      </c>
      <c r="I193" s="31">
        <v>3497.1</v>
      </c>
      <c r="J193" s="15">
        <f t="shared" si="17"/>
        <v>96.450438523911956</v>
      </c>
    </row>
    <row r="194" spans="1:10" s="2" customFormat="1" ht="56.25" x14ac:dyDescent="0.25">
      <c r="A194" s="42"/>
      <c r="B194" s="26" t="s">
        <v>188</v>
      </c>
      <c r="C194" s="21">
        <v>992</v>
      </c>
      <c r="D194" s="19" t="s">
        <v>290</v>
      </c>
      <c r="E194" s="19" t="s">
        <v>282</v>
      </c>
      <c r="F194" s="19" t="s">
        <v>187</v>
      </c>
      <c r="G194" s="19" t="s">
        <v>306</v>
      </c>
      <c r="H194" s="33">
        <f>H195</f>
        <v>0</v>
      </c>
      <c r="I194" s="33">
        <f>I195</f>
        <v>0</v>
      </c>
      <c r="J194" s="15">
        <v>0</v>
      </c>
    </row>
    <row r="195" spans="1:10" s="1" customFormat="1" ht="56.25" x14ac:dyDescent="0.25">
      <c r="A195" s="42"/>
      <c r="B195" s="26" t="s">
        <v>192</v>
      </c>
      <c r="C195" s="21">
        <v>992</v>
      </c>
      <c r="D195" s="19" t="s">
        <v>290</v>
      </c>
      <c r="E195" s="19" t="s">
        <v>282</v>
      </c>
      <c r="F195" s="19" t="s">
        <v>187</v>
      </c>
      <c r="G195" s="21">
        <v>200</v>
      </c>
      <c r="H195" s="31">
        <v>0</v>
      </c>
      <c r="I195" s="31">
        <v>0</v>
      </c>
      <c r="J195" s="15">
        <v>0</v>
      </c>
    </row>
    <row r="196" spans="1:10" s="2" customFormat="1" ht="38.25" customHeight="1" x14ac:dyDescent="0.25">
      <c r="A196" s="42"/>
      <c r="B196" s="32" t="s">
        <v>225</v>
      </c>
      <c r="C196" s="21">
        <v>992</v>
      </c>
      <c r="D196" s="19" t="s">
        <v>290</v>
      </c>
      <c r="E196" s="19" t="s">
        <v>282</v>
      </c>
      <c r="F196" s="19" t="s">
        <v>226</v>
      </c>
      <c r="G196" s="19" t="s">
        <v>306</v>
      </c>
      <c r="H196" s="33">
        <f>H197</f>
        <v>2591.6</v>
      </c>
      <c r="I196" s="33">
        <f>I197</f>
        <v>2591.6</v>
      </c>
      <c r="J196" s="15">
        <f t="shared" si="17"/>
        <v>100</v>
      </c>
    </row>
    <row r="197" spans="1:10" s="1" customFormat="1" ht="56.25" x14ac:dyDescent="0.25">
      <c r="A197" s="42"/>
      <c r="B197" s="26" t="s">
        <v>192</v>
      </c>
      <c r="C197" s="21">
        <v>992</v>
      </c>
      <c r="D197" s="19" t="s">
        <v>290</v>
      </c>
      <c r="E197" s="19" t="s">
        <v>282</v>
      </c>
      <c r="F197" s="19" t="s">
        <v>226</v>
      </c>
      <c r="G197" s="21">
        <v>200</v>
      </c>
      <c r="H197" s="31">
        <v>2591.6</v>
      </c>
      <c r="I197" s="31">
        <v>2591.6</v>
      </c>
      <c r="J197" s="15">
        <f t="shared" si="17"/>
        <v>100</v>
      </c>
    </row>
    <row r="198" spans="1:10" s="1" customFormat="1" ht="18.75" x14ac:dyDescent="0.25">
      <c r="A198" s="42"/>
      <c r="B198" s="26" t="s">
        <v>37</v>
      </c>
      <c r="C198" s="21">
        <v>992</v>
      </c>
      <c r="D198" s="19" t="s">
        <v>292</v>
      </c>
      <c r="E198" s="14" t="s">
        <v>306</v>
      </c>
      <c r="F198" s="14" t="s">
        <v>306</v>
      </c>
      <c r="G198" s="14" t="s">
        <v>306</v>
      </c>
      <c r="H198" s="31">
        <f t="shared" ref="H198:I202" si="21">H199</f>
        <v>60</v>
      </c>
      <c r="I198" s="31">
        <f t="shared" si="21"/>
        <v>60</v>
      </c>
      <c r="J198" s="15">
        <f t="shared" si="17"/>
        <v>100</v>
      </c>
    </row>
    <row r="199" spans="1:10" s="1" customFormat="1" ht="18.75" x14ac:dyDescent="0.25">
      <c r="A199" s="42"/>
      <c r="B199" s="26" t="s">
        <v>193</v>
      </c>
      <c r="C199" s="21">
        <v>992</v>
      </c>
      <c r="D199" s="19" t="s">
        <v>292</v>
      </c>
      <c r="E199" s="19" t="s">
        <v>292</v>
      </c>
      <c r="F199" s="19" t="s">
        <v>306</v>
      </c>
      <c r="G199" s="19" t="s">
        <v>306</v>
      </c>
      <c r="H199" s="31">
        <f t="shared" si="21"/>
        <v>60</v>
      </c>
      <c r="I199" s="31">
        <f t="shared" si="21"/>
        <v>60</v>
      </c>
      <c r="J199" s="15">
        <f t="shared" si="17"/>
        <v>100</v>
      </c>
    </row>
    <row r="200" spans="1:10" s="1" customFormat="1" ht="75" x14ac:dyDescent="0.25">
      <c r="A200" s="42"/>
      <c r="B200" s="26" t="s">
        <v>229</v>
      </c>
      <c r="C200" s="21">
        <v>992</v>
      </c>
      <c r="D200" s="19" t="s">
        <v>292</v>
      </c>
      <c r="E200" s="19" t="s">
        <v>292</v>
      </c>
      <c r="F200" s="19" t="s">
        <v>148</v>
      </c>
      <c r="G200" s="19" t="s">
        <v>306</v>
      </c>
      <c r="H200" s="31">
        <f t="shared" si="21"/>
        <v>60</v>
      </c>
      <c r="I200" s="31">
        <f t="shared" si="21"/>
        <v>60</v>
      </c>
      <c r="J200" s="15">
        <f t="shared" si="17"/>
        <v>100</v>
      </c>
    </row>
    <row r="201" spans="1:10" s="1" customFormat="1" ht="37.5" x14ac:dyDescent="0.25">
      <c r="A201" s="42"/>
      <c r="B201" s="26" t="s">
        <v>149</v>
      </c>
      <c r="C201" s="21">
        <v>992</v>
      </c>
      <c r="D201" s="19" t="s">
        <v>292</v>
      </c>
      <c r="E201" s="19" t="s">
        <v>292</v>
      </c>
      <c r="F201" s="19" t="s">
        <v>150</v>
      </c>
      <c r="G201" s="19" t="s">
        <v>306</v>
      </c>
      <c r="H201" s="31">
        <f t="shared" si="21"/>
        <v>60</v>
      </c>
      <c r="I201" s="31">
        <f t="shared" si="21"/>
        <v>60</v>
      </c>
      <c r="J201" s="15">
        <f t="shared" si="17"/>
        <v>100</v>
      </c>
    </row>
    <row r="202" spans="1:10" s="1" customFormat="1" ht="93.75" x14ac:dyDescent="0.25">
      <c r="A202" s="42"/>
      <c r="B202" s="26" t="s">
        <v>230</v>
      </c>
      <c r="C202" s="21">
        <v>992</v>
      </c>
      <c r="D202" s="19" t="s">
        <v>292</v>
      </c>
      <c r="E202" s="19" t="s">
        <v>292</v>
      </c>
      <c r="F202" s="19" t="s">
        <v>151</v>
      </c>
      <c r="G202" s="19" t="s">
        <v>306</v>
      </c>
      <c r="H202" s="31">
        <f t="shared" si="21"/>
        <v>60</v>
      </c>
      <c r="I202" s="31">
        <f t="shared" si="21"/>
        <v>60</v>
      </c>
      <c r="J202" s="15">
        <f t="shared" si="17"/>
        <v>100</v>
      </c>
    </row>
    <row r="203" spans="1:10" s="2" customFormat="1" ht="56.25" x14ac:dyDescent="0.25">
      <c r="A203" s="42"/>
      <c r="B203" s="26" t="s">
        <v>192</v>
      </c>
      <c r="C203" s="21">
        <v>992</v>
      </c>
      <c r="D203" s="19" t="s">
        <v>292</v>
      </c>
      <c r="E203" s="19" t="s">
        <v>292</v>
      </c>
      <c r="F203" s="19" t="s">
        <v>151</v>
      </c>
      <c r="G203" s="21">
        <v>200</v>
      </c>
      <c r="H203" s="31">
        <v>60</v>
      </c>
      <c r="I203" s="31">
        <v>60</v>
      </c>
      <c r="J203" s="15">
        <f t="shared" si="17"/>
        <v>100</v>
      </c>
    </row>
    <row r="204" spans="1:10" s="1" customFormat="1" ht="18.75" x14ac:dyDescent="0.25">
      <c r="A204" s="42"/>
      <c r="B204" s="27" t="s">
        <v>152</v>
      </c>
      <c r="C204" s="21">
        <v>992</v>
      </c>
      <c r="D204" s="21" t="s">
        <v>293</v>
      </c>
      <c r="E204" s="14" t="s">
        <v>306</v>
      </c>
      <c r="F204" s="14" t="s">
        <v>306</v>
      </c>
      <c r="G204" s="14" t="s">
        <v>306</v>
      </c>
      <c r="H204" s="33">
        <f>H205</f>
        <v>9814.2999999999993</v>
      </c>
      <c r="I204" s="33">
        <f>I205</f>
        <v>9796.7999999999993</v>
      </c>
      <c r="J204" s="15">
        <f t="shared" si="17"/>
        <v>99.821688760278377</v>
      </c>
    </row>
    <row r="205" spans="1:10" s="1" customFormat="1" ht="18.75" x14ac:dyDescent="0.25">
      <c r="A205" s="42"/>
      <c r="B205" s="26" t="s">
        <v>38</v>
      </c>
      <c r="C205" s="21">
        <v>992</v>
      </c>
      <c r="D205" s="19" t="s">
        <v>293</v>
      </c>
      <c r="E205" s="19" t="s">
        <v>280</v>
      </c>
      <c r="F205" s="19" t="s">
        <v>306</v>
      </c>
      <c r="G205" s="19" t="s">
        <v>306</v>
      </c>
      <c r="H205" s="31">
        <f>H206</f>
        <v>9814.2999999999993</v>
      </c>
      <c r="I205" s="31">
        <f>I206</f>
        <v>9796.7999999999993</v>
      </c>
      <c r="J205" s="15">
        <f t="shared" si="17"/>
        <v>99.821688760278377</v>
      </c>
    </row>
    <row r="206" spans="1:10" s="1" customFormat="1" ht="80.25" customHeight="1" x14ac:dyDescent="0.25">
      <c r="A206" s="42"/>
      <c r="B206" s="26" t="s">
        <v>231</v>
      </c>
      <c r="C206" s="21">
        <v>992</v>
      </c>
      <c r="D206" s="19" t="s">
        <v>293</v>
      </c>
      <c r="E206" s="19" t="s">
        <v>280</v>
      </c>
      <c r="F206" s="19" t="s">
        <v>153</v>
      </c>
      <c r="G206" s="19" t="s">
        <v>306</v>
      </c>
      <c r="H206" s="31">
        <f>H207+H215</f>
        <v>9814.2999999999993</v>
      </c>
      <c r="I206" s="31">
        <f>I207+I215</f>
        <v>9796.7999999999993</v>
      </c>
      <c r="J206" s="15">
        <f t="shared" si="17"/>
        <v>99.821688760278377</v>
      </c>
    </row>
    <row r="207" spans="1:10" s="1" customFormat="1" ht="56.25" x14ac:dyDescent="0.25">
      <c r="A207" s="42"/>
      <c r="B207" s="26" t="s">
        <v>174</v>
      </c>
      <c r="C207" s="21">
        <v>992</v>
      </c>
      <c r="D207" s="19" t="s">
        <v>293</v>
      </c>
      <c r="E207" s="19" t="s">
        <v>280</v>
      </c>
      <c r="F207" s="19" t="s">
        <v>154</v>
      </c>
      <c r="G207" s="19" t="s">
        <v>306</v>
      </c>
      <c r="H207" s="31">
        <f>H208</f>
        <v>8726.7999999999993</v>
      </c>
      <c r="I207" s="31">
        <f>I208</f>
        <v>8711.4</v>
      </c>
      <c r="J207" s="15">
        <f t="shared" si="17"/>
        <v>99.823532107989195</v>
      </c>
    </row>
    <row r="208" spans="1:10" s="1" customFormat="1" ht="37.5" x14ac:dyDescent="0.25">
      <c r="A208" s="42"/>
      <c r="B208" s="26" t="s">
        <v>172</v>
      </c>
      <c r="C208" s="19">
        <v>992</v>
      </c>
      <c r="D208" s="19" t="s">
        <v>293</v>
      </c>
      <c r="E208" s="19" t="s">
        <v>280</v>
      </c>
      <c r="F208" s="19" t="s">
        <v>155</v>
      </c>
      <c r="G208" s="19" t="s">
        <v>306</v>
      </c>
      <c r="H208" s="31">
        <f>H209</f>
        <v>8726.7999999999993</v>
      </c>
      <c r="I208" s="31">
        <f>I209</f>
        <v>8711.4</v>
      </c>
      <c r="J208" s="15">
        <f t="shared" si="17"/>
        <v>99.823532107989195</v>
      </c>
    </row>
    <row r="209" spans="1:10" s="2" customFormat="1" ht="56.25" x14ac:dyDescent="0.25">
      <c r="A209" s="42"/>
      <c r="B209" s="26" t="s">
        <v>22</v>
      </c>
      <c r="C209" s="19">
        <v>992</v>
      </c>
      <c r="D209" s="19" t="s">
        <v>293</v>
      </c>
      <c r="E209" s="19" t="s">
        <v>280</v>
      </c>
      <c r="F209" s="19" t="s">
        <v>156</v>
      </c>
      <c r="G209" s="19" t="s">
        <v>306</v>
      </c>
      <c r="H209" s="31">
        <f>H210+H211+H212+H213</f>
        <v>8726.7999999999993</v>
      </c>
      <c r="I209" s="31">
        <f>I210+I211+I212+I213</f>
        <v>8711.4</v>
      </c>
      <c r="J209" s="15">
        <f t="shared" si="17"/>
        <v>99.823532107989195</v>
      </c>
    </row>
    <row r="210" spans="1:10" s="1" customFormat="1" ht="131.25" x14ac:dyDescent="0.25">
      <c r="A210" s="42"/>
      <c r="B210" s="26" t="s">
        <v>190</v>
      </c>
      <c r="C210" s="19">
        <v>992</v>
      </c>
      <c r="D210" s="19" t="s">
        <v>293</v>
      </c>
      <c r="E210" s="19" t="s">
        <v>280</v>
      </c>
      <c r="F210" s="19" t="s">
        <v>156</v>
      </c>
      <c r="G210" s="19">
        <v>100</v>
      </c>
      <c r="H210" s="31">
        <v>6498.4</v>
      </c>
      <c r="I210" s="31">
        <v>6498.4</v>
      </c>
      <c r="J210" s="15">
        <f t="shared" ref="J210:J240" si="22">I210/H210*100</f>
        <v>100</v>
      </c>
    </row>
    <row r="211" spans="1:10" s="1" customFormat="1" ht="56.25" x14ac:dyDescent="0.25">
      <c r="A211" s="42"/>
      <c r="B211" s="26" t="s">
        <v>192</v>
      </c>
      <c r="C211" s="19">
        <v>992</v>
      </c>
      <c r="D211" s="19" t="s">
        <v>293</v>
      </c>
      <c r="E211" s="19" t="s">
        <v>280</v>
      </c>
      <c r="F211" s="19" t="s">
        <v>156</v>
      </c>
      <c r="G211" s="19">
        <v>200</v>
      </c>
      <c r="H211" s="31">
        <v>1370.3</v>
      </c>
      <c r="I211" s="31">
        <v>1355</v>
      </c>
      <c r="J211" s="15">
        <f t="shared" si="22"/>
        <v>98.883456177479388</v>
      </c>
    </row>
    <row r="212" spans="1:10" s="1" customFormat="1" ht="18.75" x14ac:dyDescent="0.25">
      <c r="A212" s="42"/>
      <c r="B212" s="26" t="s">
        <v>16</v>
      </c>
      <c r="C212" s="19">
        <v>992</v>
      </c>
      <c r="D212" s="19" t="s">
        <v>293</v>
      </c>
      <c r="E212" s="19" t="s">
        <v>280</v>
      </c>
      <c r="F212" s="19" t="s">
        <v>156</v>
      </c>
      <c r="G212" s="19">
        <v>800</v>
      </c>
      <c r="H212" s="31">
        <v>8.1</v>
      </c>
      <c r="I212" s="31">
        <v>8</v>
      </c>
      <c r="J212" s="15">
        <f t="shared" si="22"/>
        <v>98.765432098765444</v>
      </c>
    </row>
    <row r="213" spans="1:10" s="1" customFormat="1" ht="75" x14ac:dyDescent="0.25">
      <c r="A213" s="42"/>
      <c r="B213" s="26" t="s">
        <v>228</v>
      </c>
      <c r="C213" s="19">
        <v>992</v>
      </c>
      <c r="D213" s="19" t="s">
        <v>293</v>
      </c>
      <c r="E213" s="19" t="s">
        <v>280</v>
      </c>
      <c r="F213" s="19" t="s">
        <v>227</v>
      </c>
      <c r="G213" s="19" t="s">
        <v>306</v>
      </c>
      <c r="H213" s="31">
        <f>H214</f>
        <v>850</v>
      </c>
      <c r="I213" s="31">
        <f>I214</f>
        <v>850</v>
      </c>
      <c r="J213" s="15">
        <f t="shared" si="22"/>
        <v>100</v>
      </c>
    </row>
    <row r="214" spans="1:10" s="1" customFormat="1" ht="56.25" x14ac:dyDescent="0.25">
      <c r="A214" s="42"/>
      <c r="B214" s="26" t="s">
        <v>192</v>
      </c>
      <c r="C214" s="19">
        <v>992</v>
      </c>
      <c r="D214" s="19" t="s">
        <v>293</v>
      </c>
      <c r="E214" s="19" t="s">
        <v>280</v>
      </c>
      <c r="F214" s="19" t="s">
        <v>227</v>
      </c>
      <c r="G214" s="19" t="s">
        <v>186</v>
      </c>
      <c r="H214" s="31">
        <v>850</v>
      </c>
      <c r="I214" s="31">
        <v>850</v>
      </c>
      <c r="J214" s="15">
        <f t="shared" si="22"/>
        <v>100</v>
      </c>
    </row>
    <row r="215" spans="1:10" s="1" customFormat="1" ht="37.5" x14ac:dyDescent="0.25">
      <c r="A215" s="42"/>
      <c r="B215" s="26" t="s">
        <v>175</v>
      </c>
      <c r="C215" s="21">
        <v>992</v>
      </c>
      <c r="D215" s="19" t="s">
        <v>293</v>
      </c>
      <c r="E215" s="19" t="s">
        <v>280</v>
      </c>
      <c r="F215" s="19" t="s">
        <v>157</v>
      </c>
      <c r="G215" s="19" t="s">
        <v>306</v>
      </c>
      <c r="H215" s="31">
        <f>H216</f>
        <v>1087.5</v>
      </c>
      <c r="I215" s="31">
        <f>I216</f>
        <v>1085.4000000000001</v>
      </c>
      <c r="J215" s="15">
        <f t="shared" si="22"/>
        <v>99.806896551724151</v>
      </c>
    </row>
    <row r="216" spans="1:10" s="1" customFormat="1" ht="37.5" x14ac:dyDescent="0.25">
      <c r="A216" s="42"/>
      <c r="B216" s="26" t="s">
        <v>158</v>
      </c>
      <c r="C216" s="19">
        <v>992</v>
      </c>
      <c r="D216" s="19" t="s">
        <v>293</v>
      </c>
      <c r="E216" s="19" t="s">
        <v>280</v>
      </c>
      <c r="F216" s="19" t="s">
        <v>210</v>
      </c>
      <c r="G216" s="19" t="s">
        <v>306</v>
      </c>
      <c r="H216" s="31">
        <f>H217+H220</f>
        <v>1087.5</v>
      </c>
      <c r="I216" s="31">
        <f>I217+I220</f>
        <v>1085.4000000000001</v>
      </c>
      <c r="J216" s="15">
        <f t="shared" si="22"/>
        <v>99.806896551724151</v>
      </c>
    </row>
    <row r="217" spans="1:10" s="1" customFormat="1" ht="56.25" x14ac:dyDescent="0.25">
      <c r="A217" s="42"/>
      <c r="B217" s="26" t="s">
        <v>22</v>
      </c>
      <c r="C217" s="19">
        <v>992</v>
      </c>
      <c r="D217" s="19" t="s">
        <v>293</v>
      </c>
      <c r="E217" s="19" t="s">
        <v>280</v>
      </c>
      <c r="F217" s="19" t="s">
        <v>211</v>
      </c>
      <c r="G217" s="19" t="s">
        <v>306</v>
      </c>
      <c r="H217" s="31">
        <f>H218+H219</f>
        <v>1064.5</v>
      </c>
      <c r="I217" s="31">
        <f>I218+I219</f>
        <v>1062.4000000000001</v>
      </c>
      <c r="J217" s="15">
        <f t="shared" si="22"/>
        <v>99.802724283701266</v>
      </c>
    </row>
    <row r="218" spans="1:10" s="1" customFormat="1" ht="131.25" customHeight="1" x14ac:dyDescent="0.25">
      <c r="A218" s="42"/>
      <c r="B218" s="26" t="s">
        <v>190</v>
      </c>
      <c r="C218" s="19">
        <v>992</v>
      </c>
      <c r="D218" s="19" t="s">
        <v>293</v>
      </c>
      <c r="E218" s="19" t="s">
        <v>280</v>
      </c>
      <c r="F218" s="19" t="s">
        <v>211</v>
      </c>
      <c r="G218" s="19">
        <v>100</v>
      </c>
      <c r="H218" s="31">
        <v>984.5</v>
      </c>
      <c r="I218" s="31">
        <v>984.5</v>
      </c>
      <c r="J218" s="15">
        <f t="shared" si="22"/>
        <v>100</v>
      </c>
    </row>
    <row r="219" spans="1:10" s="1" customFormat="1" ht="56.25" x14ac:dyDescent="0.25">
      <c r="A219" s="42"/>
      <c r="B219" s="26" t="s">
        <v>192</v>
      </c>
      <c r="C219" s="19">
        <v>992</v>
      </c>
      <c r="D219" s="19" t="s">
        <v>293</v>
      </c>
      <c r="E219" s="19" t="s">
        <v>280</v>
      </c>
      <c r="F219" s="19" t="s">
        <v>211</v>
      </c>
      <c r="G219" s="19">
        <v>200</v>
      </c>
      <c r="H219" s="31">
        <v>80</v>
      </c>
      <c r="I219" s="31">
        <v>77.900000000000006</v>
      </c>
      <c r="J219" s="15">
        <f t="shared" si="22"/>
        <v>97.375000000000014</v>
      </c>
    </row>
    <row r="220" spans="1:10" s="1" customFormat="1" ht="37.5" x14ac:dyDescent="0.25">
      <c r="A220" s="42"/>
      <c r="B220" s="26" t="s">
        <v>39</v>
      </c>
      <c r="C220" s="19">
        <v>992</v>
      </c>
      <c r="D220" s="19" t="s">
        <v>293</v>
      </c>
      <c r="E220" s="19" t="s">
        <v>280</v>
      </c>
      <c r="F220" s="19" t="s">
        <v>159</v>
      </c>
      <c r="G220" s="19" t="s">
        <v>306</v>
      </c>
      <c r="H220" s="31">
        <f>H221</f>
        <v>23</v>
      </c>
      <c r="I220" s="31">
        <f>I221</f>
        <v>23</v>
      </c>
      <c r="J220" s="15">
        <f t="shared" si="22"/>
        <v>100</v>
      </c>
    </row>
    <row r="221" spans="1:10" s="1" customFormat="1" ht="56.25" x14ac:dyDescent="0.25">
      <c r="A221" s="42"/>
      <c r="B221" s="26" t="s">
        <v>192</v>
      </c>
      <c r="C221" s="19">
        <v>992</v>
      </c>
      <c r="D221" s="19" t="s">
        <v>293</v>
      </c>
      <c r="E221" s="19" t="s">
        <v>280</v>
      </c>
      <c r="F221" s="19" t="s">
        <v>159</v>
      </c>
      <c r="G221" s="19">
        <v>200</v>
      </c>
      <c r="H221" s="31">
        <v>23</v>
      </c>
      <c r="I221" s="31">
        <v>23</v>
      </c>
      <c r="J221" s="15">
        <f t="shared" si="22"/>
        <v>100</v>
      </c>
    </row>
    <row r="222" spans="1:10" s="1" customFormat="1" ht="18.75" x14ac:dyDescent="0.25">
      <c r="A222" s="42"/>
      <c r="B222" s="26" t="s">
        <v>40</v>
      </c>
      <c r="C222" s="19">
        <v>992</v>
      </c>
      <c r="D222" s="19">
        <v>10</v>
      </c>
      <c r="E222" s="14" t="s">
        <v>306</v>
      </c>
      <c r="F222" s="14" t="s">
        <v>306</v>
      </c>
      <c r="G222" s="14" t="s">
        <v>306</v>
      </c>
      <c r="H222" s="31">
        <f>H223+H229</f>
        <v>703.09999999999991</v>
      </c>
      <c r="I222" s="31">
        <f>I223+I229</f>
        <v>703.09999999999991</v>
      </c>
      <c r="J222" s="15">
        <f t="shared" si="22"/>
        <v>100</v>
      </c>
    </row>
    <row r="223" spans="1:10" s="1" customFormat="1" ht="18.75" x14ac:dyDescent="0.25">
      <c r="A223" s="42"/>
      <c r="B223" s="26" t="s">
        <v>41</v>
      </c>
      <c r="C223" s="19">
        <v>992</v>
      </c>
      <c r="D223" s="19">
        <v>10</v>
      </c>
      <c r="E223" s="19" t="s">
        <v>280</v>
      </c>
      <c r="F223" s="19" t="s">
        <v>306</v>
      </c>
      <c r="G223" s="19" t="s">
        <v>306</v>
      </c>
      <c r="H223" s="31">
        <f t="shared" ref="H223:I227" si="23">H224</f>
        <v>676.8</v>
      </c>
      <c r="I223" s="31">
        <f t="shared" si="23"/>
        <v>676.8</v>
      </c>
      <c r="J223" s="15">
        <f t="shared" si="22"/>
        <v>100</v>
      </c>
    </row>
    <row r="224" spans="1:10" s="1" customFormat="1" ht="75" x14ac:dyDescent="0.25">
      <c r="A224" s="42"/>
      <c r="B224" s="26" t="s">
        <v>14</v>
      </c>
      <c r="C224" s="21">
        <v>992</v>
      </c>
      <c r="D224" s="19" t="s">
        <v>288</v>
      </c>
      <c r="E224" s="19" t="s">
        <v>280</v>
      </c>
      <c r="F224" s="19" t="s">
        <v>55</v>
      </c>
      <c r="G224" s="19" t="s">
        <v>306</v>
      </c>
      <c r="H224" s="31">
        <f t="shared" si="23"/>
        <v>676.8</v>
      </c>
      <c r="I224" s="31">
        <f t="shared" si="23"/>
        <v>676.8</v>
      </c>
      <c r="J224" s="15">
        <f t="shared" si="22"/>
        <v>100</v>
      </c>
    </row>
    <row r="225" spans="1:10" s="1" customFormat="1" ht="75" x14ac:dyDescent="0.25">
      <c r="A225" s="42"/>
      <c r="B225" s="26" t="s">
        <v>52</v>
      </c>
      <c r="C225" s="19">
        <v>992</v>
      </c>
      <c r="D225" s="19">
        <v>10</v>
      </c>
      <c r="E225" s="19" t="s">
        <v>280</v>
      </c>
      <c r="F225" s="19" t="s">
        <v>60</v>
      </c>
      <c r="G225" s="19" t="s">
        <v>306</v>
      </c>
      <c r="H225" s="31">
        <f t="shared" si="23"/>
        <v>676.8</v>
      </c>
      <c r="I225" s="31">
        <f t="shared" si="23"/>
        <v>676.8</v>
      </c>
      <c r="J225" s="15">
        <f t="shared" si="22"/>
        <v>100</v>
      </c>
    </row>
    <row r="226" spans="1:10" s="1" customFormat="1" ht="56.25" x14ac:dyDescent="0.25">
      <c r="A226" s="42"/>
      <c r="B226" s="26" t="s">
        <v>42</v>
      </c>
      <c r="C226" s="19">
        <v>992</v>
      </c>
      <c r="D226" s="19">
        <v>10</v>
      </c>
      <c r="E226" s="19" t="s">
        <v>280</v>
      </c>
      <c r="F226" s="19" t="s">
        <v>160</v>
      </c>
      <c r="G226" s="19" t="s">
        <v>306</v>
      </c>
      <c r="H226" s="31">
        <f t="shared" si="23"/>
        <v>676.8</v>
      </c>
      <c r="I226" s="31">
        <f t="shared" si="23"/>
        <v>676.8</v>
      </c>
      <c r="J226" s="15">
        <f t="shared" si="22"/>
        <v>100</v>
      </c>
    </row>
    <row r="227" spans="1:10" s="2" customFormat="1" ht="55.5" customHeight="1" x14ac:dyDescent="0.25">
      <c r="A227" s="42"/>
      <c r="B227" s="26" t="s">
        <v>43</v>
      </c>
      <c r="C227" s="19">
        <v>992</v>
      </c>
      <c r="D227" s="19">
        <v>10</v>
      </c>
      <c r="E227" s="19" t="s">
        <v>280</v>
      </c>
      <c r="F227" s="21" t="s">
        <v>161</v>
      </c>
      <c r="G227" s="19" t="s">
        <v>306</v>
      </c>
      <c r="H227" s="31">
        <f t="shared" si="23"/>
        <v>676.8</v>
      </c>
      <c r="I227" s="31">
        <f t="shared" si="23"/>
        <v>676.8</v>
      </c>
      <c r="J227" s="15">
        <f t="shared" si="22"/>
        <v>100</v>
      </c>
    </row>
    <row r="228" spans="1:10" s="1" customFormat="1" ht="37.5" x14ac:dyDescent="0.25">
      <c r="A228" s="42"/>
      <c r="B228" s="29" t="s">
        <v>191</v>
      </c>
      <c r="C228" s="19">
        <v>992</v>
      </c>
      <c r="D228" s="19">
        <v>10</v>
      </c>
      <c r="E228" s="19" t="s">
        <v>280</v>
      </c>
      <c r="F228" s="21" t="s">
        <v>161</v>
      </c>
      <c r="G228" s="19">
        <v>300</v>
      </c>
      <c r="H228" s="31">
        <v>676.8</v>
      </c>
      <c r="I228" s="31">
        <v>676.8</v>
      </c>
      <c r="J228" s="15">
        <f t="shared" si="22"/>
        <v>100</v>
      </c>
    </row>
    <row r="229" spans="1:10" s="1" customFormat="1" ht="18.75" x14ac:dyDescent="0.25">
      <c r="A229" s="42"/>
      <c r="B229" s="26" t="s">
        <v>44</v>
      </c>
      <c r="C229" s="19">
        <v>992</v>
      </c>
      <c r="D229" s="19">
        <v>10</v>
      </c>
      <c r="E229" s="19" t="s">
        <v>282</v>
      </c>
      <c r="F229" s="19" t="s">
        <v>306</v>
      </c>
      <c r="G229" s="19" t="s">
        <v>306</v>
      </c>
      <c r="H229" s="31">
        <f t="shared" ref="H229:I233" si="24">H230</f>
        <v>26.3</v>
      </c>
      <c r="I229" s="31">
        <f t="shared" si="24"/>
        <v>26.3</v>
      </c>
      <c r="J229" s="15">
        <f t="shared" si="22"/>
        <v>100</v>
      </c>
    </row>
    <row r="230" spans="1:10" s="1" customFormat="1" ht="75" customHeight="1" x14ac:dyDescent="0.25">
      <c r="A230" s="42"/>
      <c r="B230" s="26" t="s">
        <v>273</v>
      </c>
      <c r="C230" s="19">
        <v>992</v>
      </c>
      <c r="D230" s="19">
        <v>10</v>
      </c>
      <c r="E230" s="19" t="s">
        <v>282</v>
      </c>
      <c r="F230" s="21" t="s">
        <v>162</v>
      </c>
      <c r="G230" s="19" t="s">
        <v>306</v>
      </c>
      <c r="H230" s="31">
        <f t="shared" si="24"/>
        <v>26.3</v>
      </c>
      <c r="I230" s="31">
        <f t="shared" si="24"/>
        <v>26.3</v>
      </c>
      <c r="J230" s="15">
        <f t="shared" si="22"/>
        <v>100</v>
      </c>
    </row>
    <row r="231" spans="1:10" s="1" customFormat="1" ht="93.75" x14ac:dyDescent="0.25">
      <c r="A231" s="42"/>
      <c r="B231" s="26" t="s">
        <v>232</v>
      </c>
      <c r="C231" s="19">
        <v>992</v>
      </c>
      <c r="D231" s="19">
        <v>10</v>
      </c>
      <c r="E231" s="19" t="s">
        <v>282</v>
      </c>
      <c r="F231" s="21" t="s">
        <v>163</v>
      </c>
      <c r="G231" s="19" t="s">
        <v>306</v>
      </c>
      <c r="H231" s="31">
        <f t="shared" si="24"/>
        <v>26.3</v>
      </c>
      <c r="I231" s="31">
        <f t="shared" si="24"/>
        <v>26.3</v>
      </c>
      <c r="J231" s="15">
        <f t="shared" si="22"/>
        <v>100</v>
      </c>
    </row>
    <row r="232" spans="1:10" s="1" customFormat="1" ht="37.5" x14ac:dyDescent="0.25">
      <c r="A232" s="42"/>
      <c r="B232" s="26" t="s">
        <v>164</v>
      </c>
      <c r="C232" s="19">
        <v>992</v>
      </c>
      <c r="D232" s="19">
        <v>10</v>
      </c>
      <c r="E232" s="19" t="s">
        <v>282</v>
      </c>
      <c r="F232" s="21" t="s">
        <v>165</v>
      </c>
      <c r="G232" s="19" t="s">
        <v>306</v>
      </c>
      <c r="H232" s="31">
        <f t="shared" si="24"/>
        <v>26.3</v>
      </c>
      <c r="I232" s="31">
        <f t="shared" si="24"/>
        <v>26.3</v>
      </c>
      <c r="J232" s="15">
        <f t="shared" si="22"/>
        <v>100</v>
      </c>
    </row>
    <row r="233" spans="1:10" s="2" customFormat="1" ht="37.5" x14ac:dyDescent="0.25">
      <c r="A233" s="42"/>
      <c r="B233" s="26" t="s">
        <v>48</v>
      </c>
      <c r="C233" s="19">
        <v>992</v>
      </c>
      <c r="D233" s="19">
        <v>10</v>
      </c>
      <c r="E233" s="19" t="s">
        <v>282</v>
      </c>
      <c r="F233" s="21" t="s">
        <v>166</v>
      </c>
      <c r="G233" s="19" t="s">
        <v>306</v>
      </c>
      <c r="H233" s="31">
        <f t="shared" si="24"/>
        <v>26.3</v>
      </c>
      <c r="I233" s="31">
        <f t="shared" si="24"/>
        <v>26.3</v>
      </c>
      <c r="J233" s="15">
        <f t="shared" si="22"/>
        <v>100</v>
      </c>
    </row>
    <row r="234" spans="1:10" s="1" customFormat="1" ht="37.5" x14ac:dyDescent="0.25">
      <c r="A234" s="42"/>
      <c r="B234" s="29" t="s">
        <v>191</v>
      </c>
      <c r="C234" s="19">
        <v>992</v>
      </c>
      <c r="D234" s="19">
        <v>10</v>
      </c>
      <c r="E234" s="19" t="s">
        <v>282</v>
      </c>
      <c r="F234" s="21" t="s">
        <v>166</v>
      </c>
      <c r="G234" s="19">
        <v>300</v>
      </c>
      <c r="H234" s="31">
        <v>26.3</v>
      </c>
      <c r="I234" s="31">
        <v>26.3</v>
      </c>
      <c r="J234" s="15">
        <f t="shared" si="22"/>
        <v>100</v>
      </c>
    </row>
    <row r="235" spans="1:10" ht="18.75" x14ac:dyDescent="0.25">
      <c r="A235" s="42"/>
      <c r="B235" s="27" t="s">
        <v>45</v>
      </c>
      <c r="C235" s="21">
        <v>992</v>
      </c>
      <c r="D235" s="21">
        <v>11</v>
      </c>
      <c r="E235" s="14" t="s">
        <v>306</v>
      </c>
      <c r="F235" s="14" t="s">
        <v>306</v>
      </c>
      <c r="G235" s="14" t="s">
        <v>306</v>
      </c>
      <c r="H235" s="33">
        <f t="shared" ref="H235:I239" si="25">H236</f>
        <v>15</v>
      </c>
      <c r="I235" s="33">
        <f t="shared" si="25"/>
        <v>15</v>
      </c>
      <c r="J235" s="15">
        <f t="shared" si="22"/>
        <v>100</v>
      </c>
    </row>
    <row r="236" spans="1:10" ht="18.75" x14ac:dyDescent="0.25">
      <c r="A236" s="42"/>
      <c r="B236" s="26" t="s">
        <v>194</v>
      </c>
      <c r="C236" s="21">
        <v>992</v>
      </c>
      <c r="D236" s="19">
        <v>11</v>
      </c>
      <c r="E236" s="19" t="s">
        <v>280</v>
      </c>
      <c r="F236" s="19" t="s">
        <v>306</v>
      </c>
      <c r="G236" s="19" t="s">
        <v>306</v>
      </c>
      <c r="H236" s="31">
        <f t="shared" si="25"/>
        <v>15</v>
      </c>
      <c r="I236" s="31">
        <f t="shared" si="25"/>
        <v>15</v>
      </c>
      <c r="J236" s="15">
        <f t="shared" si="22"/>
        <v>100</v>
      </c>
    </row>
    <row r="237" spans="1:10" ht="94.5" customHeight="1" x14ac:dyDescent="0.25">
      <c r="A237" s="42"/>
      <c r="B237" s="26" t="s">
        <v>233</v>
      </c>
      <c r="C237" s="21">
        <v>992</v>
      </c>
      <c r="D237" s="19">
        <v>11</v>
      </c>
      <c r="E237" s="19" t="s">
        <v>280</v>
      </c>
      <c r="F237" s="21" t="s">
        <v>167</v>
      </c>
      <c r="G237" s="19" t="s">
        <v>306</v>
      </c>
      <c r="H237" s="31">
        <f t="shared" si="25"/>
        <v>15</v>
      </c>
      <c r="I237" s="31">
        <f t="shared" si="25"/>
        <v>15</v>
      </c>
      <c r="J237" s="15">
        <f t="shared" si="22"/>
        <v>100</v>
      </c>
    </row>
    <row r="238" spans="1:10" ht="37.5" x14ac:dyDescent="0.25">
      <c r="A238" s="42"/>
      <c r="B238" s="26" t="s">
        <v>168</v>
      </c>
      <c r="C238" s="21">
        <v>992</v>
      </c>
      <c r="D238" s="19">
        <v>11</v>
      </c>
      <c r="E238" s="19" t="s">
        <v>280</v>
      </c>
      <c r="F238" s="21" t="s">
        <v>169</v>
      </c>
      <c r="G238" s="19" t="s">
        <v>306</v>
      </c>
      <c r="H238" s="31">
        <f t="shared" si="25"/>
        <v>15</v>
      </c>
      <c r="I238" s="31">
        <f t="shared" si="25"/>
        <v>15</v>
      </c>
      <c r="J238" s="15">
        <f t="shared" si="22"/>
        <v>100</v>
      </c>
    </row>
    <row r="239" spans="1:10" ht="112.5" customHeight="1" x14ac:dyDescent="0.25">
      <c r="A239" s="42"/>
      <c r="B239" s="26" t="s">
        <v>234</v>
      </c>
      <c r="C239" s="21">
        <v>992</v>
      </c>
      <c r="D239" s="19">
        <v>11</v>
      </c>
      <c r="E239" s="19" t="s">
        <v>280</v>
      </c>
      <c r="F239" s="21" t="s">
        <v>170</v>
      </c>
      <c r="G239" s="19" t="s">
        <v>306</v>
      </c>
      <c r="H239" s="31">
        <f t="shared" si="25"/>
        <v>15</v>
      </c>
      <c r="I239" s="31">
        <f t="shared" si="25"/>
        <v>15</v>
      </c>
      <c r="J239" s="15">
        <f t="shared" si="22"/>
        <v>100</v>
      </c>
    </row>
    <row r="240" spans="1:10" ht="56.25" x14ac:dyDescent="0.25">
      <c r="A240" s="43"/>
      <c r="B240" s="26" t="s">
        <v>192</v>
      </c>
      <c r="C240" s="21">
        <v>992</v>
      </c>
      <c r="D240" s="19">
        <v>11</v>
      </c>
      <c r="E240" s="19" t="s">
        <v>280</v>
      </c>
      <c r="F240" s="21" t="s">
        <v>170</v>
      </c>
      <c r="G240" s="19">
        <v>200</v>
      </c>
      <c r="H240" s="31">
        <v>15</v>
      </c>
      <c r="I240" s="31">
        <v>15</v>
      </c>
      <c r="J240" s="15">
        <f t="shared" si="22"/>
        <v>100</v>
      </c>
    </row>
    <row r="241" spans="1:10" x14ac:dyDescent="0.3">
      <c r="H241" s="10"/>
    </row>
    <row r="242" spans="1:10" ht="18.75" x14ac:dyDescent="0.3">
      <c r="B242" s="6"/>
      <c r="I242" s="17"/>
      <c r="J242" s="8"/>
    </row>
    <row r="243" spans="1:10" ht="63.75" customHeight="1" x14ac:dyDescent="0.3">
      <c r="A243" s="38" t="s">
        <v>301</v>
      </c>
      <c r="B243" s="38"/>
      <c r="C243" s="38"/>
      <c r="H243" s="37" t="s">
        <v>300</v>
      </c>
      <c r="I243" s="37"/>
      <c r="J243" s="37"/>
    </row>
  </sheetData>
  <autoFilter ref="A16:P240"/>
  <mergeCells count="14">
    <mergeCell ref="B9:J9"/>
    <mergeCell ref="A10:J12"/>
    <mergeCell ref="H243:J243"/>
    <mergeCell ref="A243:C243"/>
    <mergeCell ref="A14:A15"/>
    <mergeCell ref="A29:A240"/>
    <mergeCell ref="D14:G14"/>
    <mergeCell ref="C14:C15"/>
    <mergeCell ref="I14:I15"/>
    <mergeCell ref="J14:J15"/>
    <mergeCell ref="H14:H15"/>
    <mergeCell ref="B14:B15"/>
    <mergeCell ref="A18:A28"/>
    <mergeCell ref="I13:J13"/>
  </mergeCells>
  <pageMargins left="0.78740157480314965" right="0.78740157480314965" top="1.1811023622047245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</vt:lpstr>
      <vt:lpstr>ведом!Заголовки_для_печати</vt:lpstr>
      <vt:lpstr>ведом!Область_печати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2025-06-30T12:56:40Z</dcterms:modified>
</cp:coreProperties>
</file>