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2340" windowWidth="23250" windowHeight="10770" tabRatio="611"/>
  </bookViews>
  <sheets>
    <sheet name="по новой классификации на проек" sheetId="5" r:id="rId1"/>
  </sheets>
  <definedNames>
    <definedName name="_xlnm._FilterDatabase" localSheetId="0" hidden="1">'по новой классификации на проек'!$C$1:$G$599</definedName>
    <definedName name="_xlnm.Print_Titles" localSheetId="0">'по новой классификации на проек'!$12:$12</definedName>
    <definedName name="_xlnm.Print_Area" localSheetId="0">'по новой классификации на проек'!$A$1:$I$181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3" i="5" l="1"/>
  <c r="H28" i="5" l="1"/>
  <c r="H16" i="5"/>
  <c r="H55" i="5"/>
  <c r="H54" i="5" s="1"/>
  <c r="H53" i="5" s="1"/>
  <c r="H52" i="5" s="1"/>
  <c r="G55" i="5"/>
  <c r="G54" i="5" s="1"/>
  <c r="I58" i="5"/>
  <c r="I57" i="5"/>
  <c r="I56" i="5"/>
  <c r="H50" i="5"/>
  <c r="H49" i="5" s="1"/>
  <c r="G50" i="5"/>
  <c r="G49" i="5" s="1"/>
  <c r="I51" i="5"/>
  <c r="H45" i="5"/>
  <c r="H47" i="5"/>
  <c r="G47" i="5"/>
  <c r="G45" i="5"/>
  <c r="I48" i="5"/>
  <c r="I46" i="5"/>
  <c r="H42" i="5"/>
  <c r="H41" i="5" s="1"/>
  <c r="G42" i="5"/>
  <c r="G41" i="5" s="1"/>
  <c r="I43" i="5"/>
  <c r="H37" i="5"/>
  <c r="H39" i="5"/>
  <c r="G39" i="5"/>
  <c r="G37" i="5"/>
  <c r="G28" i="5"/>
  <c r="H32" i="5"/>
  <c r="H34" i="5"/>
  <c r="G34" i="5"/>
  <c r="G32" i="5"/>
  <c r="I40" i="5"/>
  <c r="I38" i="5"/>
  <c r="I35" i="5"/>
  <c r="I33" i="5"/>
  <c r="I31" i="5"/>
  <c r="I30" i="5"/>
  <c r="I29" i="5"/>
  <c r="H21" i="5"/>
  <c r="G21" i="5"/>
  <c r="I25" i="5"/>
  <c r="H24" i="5"/>
  <c r="G24" i="5"/>
  <c r="I23" i="5"/>
  <c r="I22" i="5"/>
  <c r="H18" i="5"/>
  <c r="G18" i="5"/>
  <c r="G16" i="5"/>
  <c r="I19" i="5"/>
  <c r="I17" i="5"/>
  <c r="I16" i="5" l="1"/>
  <c r="G15" i="5"/>
  <c r="G14" i="5" s="1"/>
  <c r="H15" i="5"/>
  <c r="H14" i="5" s="1"/>
  <c r="I39" i="5"/>
  <c r="G20" i="5"/>
  <c r="H20" i="5"/>
  <c r="G27" i="5"/>
  <c r="H27" i="5"/>
  <c r="H36" i="5"/>
  <c r="G44" i="5"/>
  <c r="I45" i="5"/>
  <c r="I24" i="5"/>
  <c r="I42" i="5"/>
  <c r="I47" i="5"/>
  <c r="I21" i="5"/>
  <c r="H44" i="5"/>
  <c r="G53" i="5"/>
  <c r="G52" i="5" s="1"/>
  <c r="I52" i="5" s="1"/>
  <c r="I54" i="5"/>
  <c r="I55" i="5"/>
  <c r="I49" i="5"/>
  <c r="I50" i="5"/>
  <c r="I41" i="5"/>
  <c r="G36" i="5"/>
  <c r="I37" i="5"/>
  <c r="I32" i="5"/>
  <c r="I34" i="5"/>
  <c r="I28" i="5"/>
  <c r="I18" i="5"/>
  <c r="H79" i="5"/>
  <c r="H78" i="5" s="1"/>
  <c r="H152" i="5"/>
  <c r="H164" i="5"/>
  <c r="G164" i="5"/>
  <c r="I177" i="5"/>
  <c r="I179" i="5"/>
  <c r="H178" i="5"/>
  <c r="G178" i="5"/>
  <c r="H176" i="5"/>
  <c r="G176" i="5"/>
  <c r="H172" i="5"/>
  <c r="G172" i="5"/>
  <c r="I173" i="5"/>
  <c r="I174" i="5"/>
  <c r="I171" i="5"/>
  <c r="H170" i="5"/>
  <c r="H169" i="5" s="1"/>
  <c r="G170" i="5"/>
  <c r="G169" i="5" s="1"/>
  <c r="I165" i="5"/>
  <c r="I168" i="5"/>
  <c r="H167" i="5"/>
  <c r="G167" i="5"/>
  <c r="I160" i="5"/>
  <c r="I161" i="5"/>
  <c r="I162" i="5"/>
  <c r="H159" i="5"/>
  <c r="H158" i="5" s="1"/>
  <c r="G159" i="5"/>
  <c r="G158" i="5" s="1"/>
  <c r="G156" i="5"/>
  <c r="I156" i="5" s="1"/>
  <c r="G152" i="5"/>
  <c r="I147" i="5"/>
  <c r="I148" i="5"/>
  <c r="I149" i="5"/>
  <c r="I153" i="5"/>
  <c r="I154" i="5"/>
  <c r="I155" i="5"/>
  <c r="I157" i="5"/>
  <c r="I146" i="5"/>
  <c r="H145" i="5"/>
  <c r="H144" i="5" s="1"/>
  <c r="H143" i="5" s="1"/>
  <c r="G145" i="5"/>
  <c r="G144" i="5" s="1"/>
  <c r="I136" i="5"/>
  <c r="I140" i="5"/>
  <c r="I142" i="5"/>
  <c r="H139" i="5"/>
  <c r="G139" i="5"/>
  <c r="H141" i="5"/>
  <c r="G141" i="5"/>
  <c r="H135" i="5"/>
  <c r="H134" i="5" s="1"/>
  <c r="H133" i="5" s="1"/>
  <c r="G135" i="5"/>
  <c r="G134" i="5" s="1"/>
  <c r="G133" i="5" s="1"/>
  <c r="I129" i="5"/>
  <c r="I132" i="5"/>
  <c r="H122" i="5"/>
  <c r="H124" i="5"/>
  <c r="H126" i="5"/>
  <c r="H128" i="5"/>
  <c r="H131" i="5"/>
  <c r="H130" i="5" s="1"/>
  <c r="G131" i="5"/>
  <c r="G130" i="5" s="1"/>
  <c r="G128" i="5"/>
  <c r="G126" i="5"/>
  <c r="G124" i="5"/>
  <c r="G122" i="5"/>
  <c r="I119" i="5"/>
  <c r="I123" i="5"/>
  <c r="I125" i="5"/>
  <c r="I127" i="5"/>
  <c r="I116" i="5"/>
  <c r="I117" i="5"/>
  <c r="H118" i="5"/>
  <c r="H115" i="5"/>
  <c r="G118" i="5"/>
  <c r="G115" i="5"/>
  <c r="H111" i="5"/>
  <c r="H110" i="5" s="1"/>
  <c r="G111" i="5"/>
  <c r="G110" i="5" s="1"/>
  <c r="I109" i="5"/>
  <c r="I112" i="5"/>
  <c r="I106" i="5"/>
  <c r="H108" i="5"/>
  <c r="H107" i="5" s="1"/>
  <c r="G108" i="5"/>
  <c r="G107" i="5" s="1"/>
  <c r="H105" i="5"/>
  <c r="H104" i="5" s="1"/>
  <c r="G105" i="5"/>
  <c r="G104" i="5" s="1"/>
  <c r="H102" i="5"/>
  <c r="H101" i="5" s="1"/>
  <c r="H100" i="5" s="1"/>
  <c r="G102" i="5"/>
  <c r="G101" i="5" s="1"/>
  <c r="G100" i="5" s="1"/>
  <c r="I103" i="5"/>
  <c r="H97" i="5"/>
  <c r="H96" i="5" s="1"/>
  <c r="G97" i="5"/>
  <c r="G96" i="5" s="1"/>
  <c r="I95" i="5"/>
  <c r="I98" i="5"/>
  <c r="H94" i="5"/>
  <c r="H93" i="5" s="1"/>
  <c r="G94" i="5"/>
  <c r="G93" i="5" s="1"/>
  <c r="H91" i="5"/>
  <c r="H90" i="5" s="1"/>
  <c r="G91" i="5"/>
  <c r="G90" i="5" s="1"/>
  <c r="I89" i="5"/>
  <c r="I92" i="5"/>
  <c r="H88" i="5"/>
  <c r="H87" i="5" s="1"/>
  <c r="G88" i="5"/>
  <c r="G87" i="5" s="1"/>
  <c r="H85" i="5"/>
  <c r="G85" i="5"/>
  <c r="I84" i="5"/>
  <c r="I86" i="5"/>
  <c r="H83" i="5"/>
  <c r="G83" i="5"/>
  <c r="H82" i="5"/>
  <c r="G82" i="5"/>
  <c r="G79" i="5"/>
  <c r="G78" i="5" s="1"/>
  <c r="I77" i="5"/>
  <c r="I80" i="5"/>
  <c r="H76" i="5"/>
  <c r="H75" i="5" s="1"/>
  <c r="G76" i="5"/>
  <c r="G75" i="5" s="1"/>
  <c r="H72" i="5"/>
  <c r="H71" i="5" s="1"/>
  <c r="I73" i="5"/>
  <c r="G72" i="5"/>
  <c r="G71" i="5" s="1"/>
  <c r="I70" i="5"/>
  <c r="I74" i="5"/>
  <c r="I61" i="5"/>
  <c r="I62" i="5"/>
  <c r="I63" i="5"/>
  <c r="I65" i="5"/>
  <c r="I66" i="5"/>
  <c r="I67" i="5"/>
  <c r="G69" i="5"/>
  <c r="G68" i="5" s="1"/>
  <c r="G64" i="5"/>
  <c r="G60" i="5"/>
  <c r="H69" i="5"/>
  <c r="H68" i="5" s="1"/>
  <c r="H64" i="5"/>
  <c r="H60" i="5"/>
  <c r="I20" i="5" l="1"/>
  <c r="I27" i="5"/>
  <c r="I36" i="5"/>
  <c r="I167" i="5"/>
  <c r="I164" i="5"/>
  <c r="I14" i="5"/>
  <c r="I15" i="5"/>
  <c r="I126" i="5"/>
  <c r="I44" i="5"/>
  <c r="I82" i="5"/>
  <c r="I169" i="5"/>
  <c r="G26" i="5"/>
  <c r="H26" i="5"/>
  <c r="I26" i="5" s="1"/>
  <c r="I178" i="5"/>
  <c r="I152" i="5"/>
  <c r="H99" i="5"/>
  <c r="I53" i="5"/>
  <c r="I118" i="5"/>
  <c r="I141" i="5"/>
  <c r="H175" i="5"/>
  <c r="I60" i="5"/>
  <c r="I83" i="5"/>
  <c r="H121" i="5"/>
  <c r="I133" i="5"/>
  <c r="I139" i="5"/>
  <c r="I135" i="5"/>
  <c r="H151" i="5"/>
  <c r="H150" i="5" s="1"/>
  <c r="G138" i="5"/>
  <c r="G137" i="5" s="1"/>
  <c r="I134" i="5"/>
  <c r="G175" i="5"/>
  <c r="I78" i="5"/>
  <c r="G143" i="5"/>
  <c r="I143" i="5" s="1"/>
  <c r="I144" i="5"/>
  <c r="I159" i="5"/>
  <c r="I170" i="5"/>
  <c r="G151" i="5"/>
  <c r="I68" i="5"/>
  <c r="I85" i="5"/>
  <c r="I104" i="5"/>
  <c r="I130" i="5"/>
  <c r="H166" i="5"/>
  <c r="I176" i="5"/>
  <c r="I64" i="5"/>
  <c r="I105" i="5"/>
  <c r="I115" i="5"/>
  <c r="I128" i="5"/>
  <c r="I145" i="5"/>
  <c r="G166" i="5"/>
  <c r="G163" i="5" s="1"/>
  <c r="I172" i="5"/>
  <c r="I158" i="5"/>
  <c r="H138" i="5"/>
  <c r="I107" i="5"/>
  <c r="I72" i="5"/>
  <c r="I69" i="5"/>
  <c r="I108" i="5"/>
  <c r="I124" i="5"/>
  <c r="I131" i="5"/>
  <c r="I91" i="5"/>
  <c r="I97" i="5"/>
  <c r="I76" i="5"/>
  <c r="I79" i="5"/>
  <c r="I88" i="5"/>
  <c r="I94" i="5"/>
  <c r="I111" i="5"/>
  <c r="G121" i="5"/>
  <c r="I122" i="5"/>
  <c r="H114" i="5"/>
  <c r="H113" i="5" s="1"/>
  <c r="G114" i="5"/>
  <c r="G113" i="5" s="1"/>
  <c r="I110" i="5"/>
  <c r="G99" i="5"/>
  <c r="I102" i="5"/>
  <c r="I101" i="5"/>
  <c r="I100" i="5"/>
  <c r="I96" i="5"/>
  <c r="I93" i="5"/>
  <c r="I90" i="5"/>
  <c r="H81" i="5"/>
  <c r="I87" i="5"/>
  <c r="G81" i="5"/>
  <c r="I75" i="5"/>
  <c r="I71" i="5"/>
  <c r="H59" i="5"/>
  <c r="G59" i="5"/>
  <c r="I175" i="5" l="1"/>
  <c r="I121" i="5"/>
  <c r="I166" i="5"/>
  <c r="H163" i="5"/>
  <c r="I163" i="5" s="1"/>
  <c r="G150" i="5"/>
  <c r="I150" i="5" s="1"/>
  <c r="H137" i="5"/>
  <c r="H120" i="5" s="1"/>
  <c r="H180" i="5" s="1"/>
  <c r="I138" i="5"/>
  <c r="I151" i="5"/>
  <c r="I59" i="5"/>
  <c r="G120" i="5"/>
  <c r="I113" i="5"/>
  <c r="I114" i="5"/>
  <c r="I99" i="5"/>
  <c r="I81" i="5"/>
  <c r="G180" i="5" l="1"/>
  <c r="I180" i="5" s="1"/>
  <c r="I137" i="5"/>
  <c r="I120" i="5"/>
</calcChain>
</file>

<file path=xl/sharedStrings.xml><?xml version="1.0" encoding="utf-8"?>
<sst xmlns="http://schemas.openxmlformats.org/spreadsheetml/2006/main" count="965" uniqueCount="195">
  <si>
    <t>01</t>
  </si>
  <si>
    <t>02</t>
  </si>
  <si>
    <t>03</t>
  </si>
  <si>
    <t>04</t>
  </si>
  <si>
    <t>05</t>
  </si>
  <si>
    <t>07</t>
  </si>
  <si>
    <t>08</t>
  </si>
  <si>
    <t>10</t>
  </si>
  <si>
    <t>Межбюджетные трансферты</t>
  </si>
  <si>
    <t>06</t>
  </si>
  <si>
    <t>ЦСР</t>
  </si>
  <si>
    <t>ВР</t>
  </si>
  <si>
    <t>Код бюджетной классификации</t>
  </si>
  <si>
    <t>Наименование</t>
  </si>
  <si>
    <t>13</t>
  </si>
  <si>
    <t>200</t>
  </si>
  <si>
    <t>Иные бюджетные ассигнования</t>
  </si>
  <si>
    <t>(тыс. рублей)</t>
  </si>
  <si>
    <t>00</t>
  </si>
  <si>
    <t>00000</t>
  </si>
  <si>
    <t>00590</t>
  </si>
  <si>
    <t>16</t>
  </si>
  <si>
    <t>1</t>
  </si>
  <si>
    <t>15</t>
  </si>
  <si>
    <t>4</t>
  </si>
  <si>
    <t>21600</t>
  </si>
  <si>
    <t>2</t>
  </si>
  <si>
    <t>3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</si>
  <si>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</si>
  <si>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</si>
  <si>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400</t>
  </si>
  <si>
    <t>12</t>
  </si>
  <si>
    <t>21620</t>
  </si>
  <si>
    <t>62955</t>
  </si>
  <si>
    <t>Поддержка местных инициатив по итогам краевого конкурса</t>
  </si>
  <si>
    <t>62980</t>
  </si>
  <si>
    <t>11</t>
  </si>
  <si>
    <t>Дополнительная помощь местным бюджетам для решения социально значимых вопросов местного значения</t>
  </si>
  <si>
    <t>Муниципальная программа "Муниципальные казенные учреждения Шепсинского сельского поселения Туапсинского района на 2024 год"</t>
  </si>
  <si>
    <t>0</t>
  </si>
  <si>
    <t>0000</t>
  </si>
  <si>
    <t>Подпрограмма "Обеспечение деятельности муниципального казенного учреждения "Централизованная бухгалтерия Шепсинского сельского поселения Туапсинского района на 2024 год"</t>
  </si>
  <si>
    <t>Расходы на выплаты персоналу в целях обеспечения выполнения функций муниципальными органами, казенными учреждениями</t>
  </si>
  <si>
    <t>Закупки товаров, работ и услуг для муниципальных нужд</t>
  </si>
  <si>
    <t>Подпрограмма "Обеспечение деятельности муниципального казенного учреждения "Комитет имущественных отношений Шепсинского сельского поселения Туапсинского района на 2024 год"</t>
  </si>
  <si>
    <t xml:space="preserve">Муниципальная программа «Информационное обеспечение и формирование позитивного общественного мнения населения Шепсинского сельского поселения Туапсинского района на 2024 год» </t>
  </si>
  <si>
    <t>Информационное обеспечение и формирование позитивного общественного мнения населения Шепсинского сельского поселения Туапсинского района на 2024 год</t>
  </si>
  <si>
    <t>Муниципальная программа  «Развитие и финансовая поддержка деятельности органов территориального общественного самоуправления и сотрудничество, поддержка некоммерческих, общественных организаций Шепсинского сельского поселения Туапсинского района на 2024 год"</t>
  </si>
  <si>
    <t>Развитие и финансовая поддержка деятельности органов территориального общественного самоуправления и сотрудничество, поддержка некоммерческих, общественных организаций Шепсинского сельского поселения Туапсинского района на 2024 год</t>
  </si>
  <si>
    <t>Муниципальная программа «Развитие -информационно коммуникационных технологий, электронного документооборота Шепсинского сельского поселения Туапсинского района на 2024 год"</t>
  </si>
  <si>
    <t>Развитие -информационно коммуникационных технологий, электронного документооборота Шепсинского сельского поселения Туапсинского района на 2024 год</t>
  </si>
  <si>
    <t>Муниципальная программа "Культурно-массовые мероприятия Шепсинского сельского поселения Туапсинского района" на 2024 год</t>
  </si>
  <si>
    <t>Культурно-массовые мероприятия Шепсинского сельского поселения Туапсинского района</t>
  </si>
  <si>
    <t>Муниципальная комплексная программа  "Обеспечение национальной безопасности и правоохранительной деятельности на территории Шепсинского сельского поселения Туапсинского района на 2024 год"</t>
  </si>
  <si>
    <t>Подпрограмма "Мероприятия по гражданской обороне, предупреждению и ликвидации чрезвычайных ситуаций, стихийных бедствий и их последствий, в рамках специальных решений» на 2024 год</t>
  </si>
  <si>
    <t>Мероприятия по  предупреждению и ликвидации чрезвычайных ситуаций, стихийных бедствий и их последствий, в рамках специальных решений</t>
  </si>
  <si>
    <t>Подпрограмма "Обеспечение безопасности людей на водных объектах на" 2024 год</t>
  </si>
  <si>
    <t>Расходы на обеспечение деятельности (оказание услуг) муниципальных учреждений по передаваемым полномочиям поселений</t>
  </si>
  <si>
    <t>Подпрограмма "Обеспечение первичных мер пожарной безопасности в границах населенных пунктов Шепсинского сельского поселения" на 2024 год</t>
  </si>
  <si>
    <t>Обеспечение первичных мер пожарной безопасности в границах населенных пунктов Шепсинского сельского поселения</t>
  </si>
  <si>
    <t>Подпрограмма "Участие в профилактике терроризма и экстремизма в границах населенных пунктов Шепсинского сельского поселения " на 2024 год</t>
  </si>
  <si>
    <t>Участие в профилактике терроризма и экстремизма в границах населенных пунктов Шепсинского сельского поселения</t>
  </si>
  <si>
    <t>Муниципальная программа "Профилактика совершения преступлений и правонарушений на территории Шепсинского сельского поселения Туапсинского района" на 2024 год</t>
  </si>
  <si>
    <t xml:space="preserve">Профилактика совершения преступлений и правонарушений на территории Шепсинского сельского поселения </t>
  </si>
  <si>
    <t>Муниципальная программа  "Комплексное и устойчивое развитие Шепсинского сельского поселения Туапсинского района  в сфере национальной экономики, дорожного хозяйства, архитектуры, землеустройства и землепользования в 2024 году"</t>
  </si>
  <si>
    <t xml:space="preserve"> Подпрограмма "Капитальный ремонт и ремонт автомобильных дорог местного значения Шепсинского сельского поселения Туапсинского района на 2024 год"</t>
  </si>
  <si>
    <t>Отдельные мероприятия содержание автомобильных дорог общего пользования местного значения, в том числе дорог в поселениях (за исключением автомобильных дорог федерального значения) включая проектные дороги</t>
  </si>
  <si>
    <t>Содержание автомобильных дорог общего пользования местного значения, в том числе дорог в поселениях (за исключением автомобильных дорог федерального значения) включая проектные дороги</t>
  </si>
  <si>
    <t xml:space="preserve"> Подпрограмма "Повышение безопасности дорожного движения на территории Шепсинского сельского поселения Туапсинского района на 2024 год"</t>
  </si>
  <si>
    <t>Отдельные мероприятия "Повышение безопасности дорожного движения на территории Шепсинского сельского поселения Туапсинского района на 2024 год"</t>
  </si>
  <si>
    <t>Подпрограмма "Управление муниципальным имуществом, мероприятия по землеустройству, землепользованию и архитектуры Шепсинского сельского поселения Туапсинского района на 2024 год"</t>
  </si>
  <si>
    <t>Отдельные мероприятия "Управление муниципальным имуществом, мероприятия по землеустройству, землепользованию и архитектуры Шепсинского сельского поселения Туапсинского района на 2024 год"</t>
  </si>
  <si>
    <t>Мероприятия по землеустройству и землепользованию</t>
  </si>
  <si>
    <t>Муниципальная программа "Поддержка субъектов малого и среднего предпринимательства, а также физических лиц, не являющихся индивидуальными предпринимателями и применяющим специальный налоговый режим «Налог на профессиональный доход» 
в Шепсинском сельском поселении Туапсинского района
 на 2024 год"</t>
  </si>
  <si>
    <t>Поддержка субъектов малого и среднего предпринимательства, а также физических лиц, не являющихся индивидуальными предпринимателями и применяющим специальный налоговый режим «Налог на профессиональный доход» 
в Шепсинском сельском поселении Туапсинского района
 на 2024 год</t>
  </si>
  <si>
    <t>Муниципальная  программа "Газификация Шепсинского сельского поселения Туапсинского района на 2024 год"</t>
  </si>
  <si>
    <t>09</t>
  </si>
  <si>
    <t>Отдельные мероприятия по Газификации Шепсинского сельского поселения Туапсинского района на 2024 год</t>
  </si>
  <si>
    <t>Мероприятия по развитию газификации</t>
  </si>
  <si>
    <t>Иные закупки товаров, работ и услуг для муниципальных нужд</t>
  </si>
  <si>
    <t>Бюджетные инвестиции в объекты капитального строительства государственной (муниципальной) собственности</t>
  </si>
  <si>
    <t>Газоснабжение населения (поселений) проектирование и (или) строительство подводящих газопроводов, распределительных газопроводов</t>
  </si>
  <si>
    <t>Муниципальная программа "Развитие коммунального хозяйства на территории Шепсинского сельского поселения Туапсинского района  на 2024 год"</t>
  </si>
  <si>
    <t>Подпрограмма "Благоустройство территории Шепсинского сельского поселения" на 2024 год</t>
  </si>
  <si>
    <t>Уличное освещение</t>
  </si>
  <si>
    <t>Озеленение</t>
  </si>
  <si>
    <t>Прочие мероприятия по благоустройству  поселений</t>
  </si>
  <si>
    <t>Вовлечение жителей Шепсинского сельского поселения  Туапсинского района в процессы принятия решений на местном уровне</t>
  </si>
  <si>
    <t>Подпрограмма "Подготовка к осенне-зимнему периоду 2024-2025 годов Шепсинского сельского поселения Туапсинского района "</t>
  </si>
  <si>
    <t>Отдельные мероприятия "Подготовка к осенне-зимнему периоду 2024-2025 годов Шепсинского сельского поселения Туапсинского района "</t>
  </si>
  <si>
    <t xml:space="preserve">Подготовка к осенне-зимнему периоду 2024-2025 годов Шепсинского сельского поселения Туапсинского района </t>
  </si>
  <si>
    <t>Подпрограмма "Развитие водоснабжения и водоотведения Шепсинского сельского поселения Туапсинского района на 2024 год"</t>
  </si>
  <si>
    <t>Отдельные мероприятия "Развитие водоснабжения и водоотведения Шепсинского сельского поселения Туапсинского района на 2024 год"</t>
  </si>
  <si>
    <t>Водоснабжение и водоотведение Шепсинского сельского поселения Туапсинского района</t>
  </si>
  <si>
    <t xml:space="preserve">Подпрограмма "Развитие систем наружного освещения населенных пунктов Шепсинского сельского поселения Туапсинского района" на 2024 год </t>
  </si>
  <si>
    <t xml:space="preserve">Отдельные мероприятия "Развитие систем наружного освещения населенных пунктов Шепсинского сельского поселения Туапсинского района" на 2024 год </t>
  </si>
  <si>
    <t xml:space="preserve">Развитие систем наружного освещения населенных пунктов Шепсинского сельского поселения Туапсинского района на 2024 год </t>
  </si>
  <si>
    <t>Муниципальная программа "Молодежь Шепсинского сельского поселения Туапсинского района на 2024 год"</t>
  </si>
  <si>
    <t>Молодежь Шепсинского сельского поселения Туапсинского района на 2024 год</t>
  </si>
  <si>
    <t>Муниципальная программа "Культура Шепсинского сельского поселения Туапсинского района" на 2024 год</t>
  </si>
  <si>
    <t xml:space="preserve"> Подпрограмма "Обеспечение деятельности клубной системы  Шепсинского сельского поселения Туапсинского района "</t>
  </si>
  <si>
    <t>Расходы на обеспечение деятельности (оказание услуг) муниципальных учреждений</t>
  </si>
  <si>
    <t>Подпрограмма "Обеспечение деятельности библиотечной системы Шепсинского сельского поселения Туапсинского района"</t>
  </si>
  <si>
    <t>Муниципальная программа "Социальная политика Шепсинского сельского поселения Туапсинского района" на 2024 год</t>
  </si>
  <si>
    <t>Выплаты материального характера, доплаты к пенсиям, пособия и компенсации</t>
  </si>
  <si>
    <t>Подпрограмма "Социальная поддержка граждан Шепсинского сельского поселения Туапсинского района" на 2024 год</t>
  </si>
  <si>
    <t>Социальная поддержка граждан Шепсинского сельского поселения Туапсинского района</t>
  </si>
  <si>
    <t>Подпрограмма "Доступная среда Шепсинского сельского поселения Туапсинского района" на 2024 год</t>
  </si>
  <si>
    <t xml:space="preserve">Доступная среда Шепсинского сельского поселения Туапсинского района на 2024 год </t>
  </si>
  <si>
    <t>Муниципальная программа " Развитие физической культуры и спорта в Шепсинском сельском поселении Туапсинского района на 2024 год</t>
  </si>
  <si>
    <t>14</t>
  </si>
  <si>
    <t>Развитие физической культуры и спорта в Шепсинском сельском поселении Туапсинского района на 2024 год</t>
  </si>
  <si>
    <t>Муниципальная программа «Развитие санаторно-курортного и туристического комплекса на 2023-2024 годы на территории Шепсинского сельского поселения Туапсинского района»</t>
  </si>
  <si>
    <t>Создание условий для массового отдыха и организация обустройства мест массового отдыха на территории Шепсинского сельского поселения Туапсинского района, в котором введен курортный сбор, для финансового обеспечения работ по проектированию, строительству, реконструкции, содержанию, благоустройству и ремонту объектов курортной инфраструктуры</t>
  </si>
  <si>
    <t>ИТОГО:</t>
  </si>
  <si>
    <t xml:space="preserve">Организации и осуществлении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 (техническое обслуживание сирено-речевых установок и автоматизированных гидрологических комплексов) по принимаемым полномочиям
</t>
  </si>
  <si>
    <t>Дополнительное финансирование на создание условий для массового отдыха и организация обустройства мест массового отдыха на территории Шепсинского сельского поселения Туапсинского района, в котором введен курортный сбор, для финансового обеспечения работ по проектированию, строительству, реконструкции, содержанию, благоустройству и ремонту объектов курортной инфраструктуры</t>
  </si>
  <si>
    <t>24010</t>
  </si>
  <si>
    <t>24020</t>
  </si>
  <si>
    <t>24030</t>
  </si>
  <si>
    <t xml:space="preserve"> 00000</t>
  </si>
  <si>
    <t>24040</t>
  </si>
  <si>
    <t>10540</t>
  </si>
  <si>
    <t>24050</t>
  </si>
  <si>
    <t>24060</t>
  </si>
  <si>
    <t>24070</t>
  </si>
  <si>
    <t>11020</t>
  </si>
  <si>
    <t>24130</t>
  </si>
  <si>
    <t>24080</t>
  </si>
  <si>
    <t>S0620</t>
  </si>
  <si>
    <t>21030</t>
  </si>
  <si>
    <t>21040</t>
  </si>
  <si>
    <t>21060</t>
  </si>
  <si>
    <t>24090</t>
  </si>
  <si>
    <t>24100</t>
  </si>
  <si>
    <t xml:space="preserve"> 00590</t>
  </si>
  <si>
    <t>41210</t>
  </si>
  <si>
    <t>24110</t>
  </si>
  <si>
    <t>24120</t>
  </si>
  <si>
    <t>S0360</t>
  </si>
  <si>
    <t>А0360</t>
  </si>
  <si>
    <t>% исполнения</t>
  </si>
  <si>
    <t>100</t>
  </si>
  <si>
    <t>800</t>
  </si>
  <si>
    <t>21170</t>
  </si>
  <si>
    <t>Субсидии на возмещение недополученных доходов в связи с возмещением фактически понесенных затрат организациям, предоставляющим населению услуги водоснабжения и водоотведения</t>
  </si>
  <si>
    <t>Обеспечение деятельности представительного органа местного самоуправления</t>
  </si>
  <si>
    <t>Компенсационные расходы на выплаты депутатских полномочий</t>
  </si>
  <si>
    <t>Расходы на обеспечение функций муниципальных органов</t>
  </si>
  <si>
    <t>00190</t>
  </si>
  <si>
    <t>51</t>
  </si>
  <si>
    <t>Расходы на обеспечение функций органов местного самоуправления по передаваемым полномочиям поселений(по осуществлению полномочий контрольно-счетного органа)</t>
  </si>
  <si>
    <t>21190</t>
  </si>
  <si>
    <t>500</t>
  </si>
  <si>
    <t>Обеспечение деятельности высшего органа исполнительной власти муниципального образования Шепсинского сельского поселение Туапсинского района</t>
  </si>
  <si>
    <t>50</t>
  </si>
  <si>
    <t xml:space="preserve">Высшее должностное лицо  муниципального образования Шепсинское сельское поселение </t>
  </si>
  <si>
    <t>Расходы на компенсационные выплаты работникам органов местного самоуправления и другие расходы, связанные с преобразованием муниципальных образований, упразднением поселений в соответствии со статьями 13 и 13(1) Федерального закона № 131-ФЗ</t>
  </si>
  <si>
    <t>00390</t>
  </si>
  <si>
    <t>Обеспечение деятельности администрации Шепсинского сельского поселения</t>
  </si>
  <si>
    <t>52</t>
  </si>
  <si>
    <t xml:space="preserve">Обеспечение функционирования администрации Шепсинского сельского поселения </t>
  </si>
  <si>
    <t>Расходы на обеспечение функций органов местного самоуправления</t>
  </si>
  <si>
    <t xml:space="preserve"> 00190</t>
  </si>
  <si>
    <t>Расходы на компенсационные выплаты работникам органов местного самоуправления и другие расходы, связанные с преобразованием муниципальных образований, упразднением поселений в соответствии со статьями 13 и 13(1) Федерального закона № 131-ФЗ)</t>
  </si>
  <si>
    <t xml:space="preserve"> 00390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</si>
  <si>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</si>
  <si>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обеспечение функций органов местного самоуправления по передаваемым полномочиям поселений (по осуществлению внутреннего муниципального финансового контроля)</t>
  </si>
  <si>
    <t>21200</t>
  </si>
  <si>
    <t>Осуществление отдельных  полномочий Краснодарского края</t>
  </si>
  <si>
    <t>Осуществление отдельных полномочий Краснодарского края по образованию и организации деятельности административных комиссий</t>
  </si>
  <si>
    <t>60190</t>
  </si>
  <si>
    <t>Осуществление отдельных государственных полномочий Краснодарского края по осуществлению регионального государственного контроля за исполнением плательщиками курортного сбора и операторами курортного сбора требования законодательства Российской Федерации и Краснодарского края, связанных с проведением эксперимента</t>
  </si>
  <si>
    <t>60140</t>
  </si>
  <si>
    <t>Финансовое обеспечение непредвиденных расходов</t>
  </si>
  <si>
    <t>Резервные фонды местных администраций</t>
  </si>
  <si>
    <t>10490</t>
  </si>
  <si>
    <t>Переданные межбюджетные трансферты в бюджеты поселений</t>
  </si>
  <si>
    <t>Осуществление первичного воинского учета на территориях, где отсутствуют военные комиссариаты</t>
  </si>
  <si>
    <t>51180</t>
  </si>
  <si>
    <t>81180</t>
  </si>
  <si>
    <t>Расходы на выплаты персоналу муниципальных органов</t>
  </si>
  <si>
    <t>Прочие выплаты по обязательствам администрации Шепсинского сельского поселения Туапсинского района</t>
  </si>
  <si>
    <t>5</t>
  </si>
  <si>
    <t>21240</t>
  </si>
  <si>
    <t>Обеспечение функционирования муниципальных органов, казенных учреждений</t>
  </si>
  <si>
    <t>53</t>
  </si>
  <si>
    <t>Обеспечение деятельности казенных учреждений</t>
  </si>
  <si>
    <t>Обеспечение функционирования казенных учреждений</t>
  </si>
  <si>
    <t xml:space="preserve">Утверждено в бюджете </t>
  </si>
  <si>
    <t xml:space="preserve">Исполнено </t>
  </si>
  <si>
    <t>Ю.Н. Кулакова</t>
  </si>
  <si>
    <t>Начальник финансового 
управления администрации  
Туапсинского муниципального округа</t>
  </si>
  <si>
    <t>-</t>
  </si>
  <si>
    <t>ИСПОЛНЕНИЕ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расходам бюджета Шепсинского сельского                                                                                                               поселения Туапсинского района по целевым статьям                                                                                                (муниципальным программам Шепсинского сельского                                                                                                 поселения Туапсинского района и непрограммным                                                                                        направлениям деятельности), группам видов                                                                                                                         расходов классификации расходов бюджета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</si>
</sst>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#,##0.0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0" fontId="20" fillId="4" borderId="0" applyNumberFormat="0" applyBorder="0" applyAlignment="0" applyProtection="0"/>
    <xf numFmtId="0" fontId="22" fillId="0" borderId="0"/>
    <xf numFmtId="0" fontId="23" fillId="0" borderId="0"/>
    <xf numFmtId="9" fontId="21" fillId="0" borderId="0" applyFont="0" applyFill="0" applyBorder="0" applyAlignment="0" applyProtection="0"/>
    <xf numFmtId="0" fontId="23" fillId="0" borderId="0"/>
    <xf numFmtId="0" fontId="1" fillId="0" borderId="0"/>
  </cellStyleXfs>
  <cellXfs count="50">
    <xf numFmtId="0" fontId="0" fillId="0" borderId="0" xfId="0"/>
    <xf numFmtId="0" fontId="3" fillId="0" borderId="0" xfId="0" applyFont="1" applyFill="1" applyBorder="1" applyAlignment="1" applyProtection="1">
      <alignment horizontal="justify" vertical="top" wrapText="1"/>
      <protection locked="0"/>
    </xf>
    <xf numFmtId="49" fontId="3" fillId="0" borderId="0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49" fontId="2" fillId="0" borderId="10" xfId="0" applyNumberFormat="1" applyFont="1" applyFill="1" applyBorder="1" applyAlignment="1" applyProtection="1">
      <alignment horizontal="center" vertical="top" wrapText="1"/>
      <protection locked="0"/>
    </xf>
    <xf numFmtId="1" fontId="2" fillId="0" borderId="10" xfId="0" applyNumberFormat="1" applyFont="1" applyFill="1" applyBorder="1" applyAlignment="1" applyProtection="1">
      <alignment horizontal="center" vertical="top" wrapText="1"/>
      <protection locked="0"/>
    </xf>
    <xf numFmtId="166" fontId="2" fillId="0" borderId="10" xfId="0" applyNumberFormat="1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left" vertical="top" wrapText="1"/>
    </xf>
    <xf numFmtId="49" fontId="2" fillId="0" borderId="10" xfId="0" applyNumberFormat="1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left" vertical="top" wrapText="1"/>
    </xf>
    <xf numFmtId="49" fontId="2" fillId="0" borderId="10" xfId="0" applyNumberFormat="1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49" fontId="25" fillId="0" borderId="10" xfId="0" applyNumberFormat="1" applyFont="1" applyFill="1" applyBorder="1" applyAlignment="1">
      <alignment horizontal="left" vertical="top" wrapText="1"/>
    </xf>
    <xf numFmtId="2" fontId="2" fillId="0" borderId="10" xfId="0" applyNumberFormat="1" applyFont="1" applyFill="1" applyBorder="1" applyAlignment="1">
      <alignment horizontal="left" vertical="top" wrapText="1"/>
    </xf>
    <xf numFmtId="49" fontId="2" fillId="0" borderId="10" xfId="43" applyNumberFormat="1" applyFont="1" applyFill="1" applyBorder="1" applyAlignment="1" applyProtection="1">
      <alignment horizontal="left" vertical="top" wrapText="1"/>
      <protection hidden="1"/>
    </xf>
    <xf numFmtId="49" fontId="2" fillId="0" borderId="10" xfId="0" applyNumberFormat="1" applyFont="1" applyFill="1" applyBorder="1" applyAlignment="1">
      <alignment horizontal="left" vertical="top" wrapText="1"/>
    </xf>
    <xf numFmtId="49" fontId="25" fillId="0" borderId="10" xfId="0" applyNumberFormat="1" applyFont="1" applyFill="1" applyBorder="1" applyAlignment="1">
      <alignment horizontal="center" vertical="top"/>
    </xf>
    <xf numFmtId="166" fontId="2" fillId="0" borderId="11" xfId="0" applyNumberFormat="1" applyFont="1" applyFill="1" applyBorder="1" applyAlignment="1">
      <alignment horizontal="center" vertical="top"/>
    </xf>
    <xf numFmtId="11" fontId="2" fillId="0" borderId="10" xfId="0" applyNumberFormat="1" applyFont="1" applyFill="1" applyBorder="1" applyAlignment="1">
      <alignment horizontal="left" vertical="top" wrapText="1"/>
    </xf>
    <xf numFmtId="0" fontId="24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10" xfId="0" applyFont="1" applyFill="1" applyBorder="1" applyAlignment="1" applyProtection="1">
      <alignment horizontal="center" vertical="top" wrapText="1"/>
      <protection locked="0"/>
    </xf>
    <xf numFmtId="165" fontId="2" fillId="0" borderId="0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justify" vertical="top"/>
    </xf>
    <xf numFmtId="49" fontId="2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165" fontId="2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4" fontId="2" fillId="0" borderId="0" xfId="0" applyNumberFormat="1" applyFont="1" applyFill="1" applyAlignment="1">
      <alignment vertical="top"/>
    </xf>
    <xf numFmtId="165" fontId="2" fillId="0" borderId="0" xfId="0" applyNumberFormat="1" applyFont="1" applyFill="1" applyBorder="1" applyAlignment="1">
      <alignment horizontal="center" vertical="top"/>
    </xf>
    <xf numFmtId="166" fontId="2" fillId="0" borderId="0" xfId="0" applyNumberFormat="1" applyFont="1" applyFill="1" applyAlignment="1">
      <alignment vertical="top"/>
    </xf>
    <xf numFmtId="4" fontId="2" fillId="0" borderId="0" xfId="0" applyNumberFormat="1" applyFont="1" applyFill="1" applyAlignment="1">
      <alignment horizontal="center" vertical="top"/>
    </xf>
    <xf numFmtId="166" fontId="2" fillId="0" borderId="0" xfId="0" applyNumberFormat="1" applyFont="1" applyFill="1" applyAlignment="1">
      <alignment horizontal="center" vertical="top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49" fontId="25" fillId="0" borderId="0" xfId="0" applyNumberFormat="1" applyFont="1" applyFill="1" applyAlignment="1">
      <alignment horizontal="center" vertical="center"/>
    </xf>
    <xf numFmtId="0" fontId="2" fillId="0" borderId="0" xfId="0" applyFont="1" applyFill="1"/>
    <xf numFmtId="0" fontId="2" fillId="0" borderId="10" xfId="0" applyFont="1" applyFill="1" applyBorder="1" applyAlignment="1" applyProtection="1">
      <alignment horizontal="center" vertical="top" wrapText="1"/>
      <protection locked="0"/>
    </xf>
    <xf numFmtId="0" fontId="24" fillId="0" borderId="0" xfId="47" applyFont="1" applyFill="1" applyAlignment="1">
      <alignment horizontal="center" wrapText="1"/>
    </xf>
    <xf numFmtId="0" fontId="26" fillId="0" borderId="0" xfId="0" applyFont="1" applyFill="1" applyBorder="1" applyAlignment="1" applyProtection="1">
      <alignment horizontal="center" vertical="top" wrapText="1"/>
      <protection locked="0"/>
    </xf>
    <xf numFmtId="165" fontId="2" fillId="0" borderId="10" xfId="0" applyNumberFormat="1" applyFont="1" applyFill="1" applyBorder="1" applyAlignment="1">
      <alignment horizontal="center" vertical="top" wrapText="1"/>
    </xf>
    <xf numFmtId="165" fontId="2" fillId="0" borderId="0" xfId="0" applyNumberFormat="1" applyFont="1" applyFill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/>
    <xf numFmtId="0" fontId="24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10" xfId="0" applyFont="1" applyFill="1" applyBorder="1" applyAlignment="1" applyProtection="1">
      <alignment horizontal="center" vertical="top" wrapText="1"/>
      <protection locked="0"/>
    </xf>
    <xf numFmtId="0" fontId="2" fillId="0" borderId="0" xfId="47" applyFont="1" applyFill="1" applyAlignment="1">
      <alignment horizontal="left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right"/>
    </xf>
  </cellXfs>
  <cellStyles count="48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46"/>
    <cellStyle name="Обычный 2 2 2" xfId="43"/>
    <cellStyle name="Обычный 3" xfId="44"/>
    <cellStyle name="Обычный 4" xfId="47"/>
    <cellStyle name="Плохой" xfId="36" builtinId="27" customBuiltin="1"/>
    <cellStyle name="Пояснение" xfId="37" builtinId="53" customBuiltin="1"/>
    <cellStyle name="Примечание" xfId="38" builtinId="10" customBuiltin="1"/>
    <cellStyle name="Процентный 2" xfId="45"/>
    <cellStyle name="Связанная ячейка" xfId="39" builtinId="24" customBuiltin="1"/>
    <cellStyle name="Текст предупреждения" xfId="40" builtinId="11" customBuiltin="1"/>
    <cellStyle name="Финансовый 2" xfId="41"/>
    <cellStyle name="Хороший" xfId="42" builtinId="26" customBuiltin="1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207818</xdr:colOff>
      <xdr:row>0</xdr:row>
      <xdr:rowOff>0</xdr:rowOff>
    </xdr:from>
    <xdr:to>
      <xdr:col>7</xdr:col>
      <xdr:colOff>8660</xdr:colOff>
      <xdr:row>3</xdr:row>
      <xdr:rowOff>64943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905500" y="1705841"/>
          <a:ext cx="2736274" cy="17534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l" rtl="0">
            <a:defRPr sz="1000"/>
          </a:pPr>
          <a:endParaRPr lang="ru-RU" sz="1400" u="none">
            <a:effectLst/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  <xdr:twoCellAnchor>
    <xdr:from>
      <xdr:col>6</xdr:col>
      <xdr:colOff>166687</xdr:colOff>
      <xdr:row>0</xdr:row>
      <xdr:rowOff>0</xdr:rowOff>
    </xdr:from>
    <xdr:to>
      <xdr:col>9</xdr:col>
      <xdr:colOff>222250</xdr:colOff>
      <xdr:row>5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5938837" y="0"/>
          <a:ext cx="3046413" cy="1809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Приложение 4</a:t>
          </a:r>
        </a:p>
        <a:p>
          <a:pPr algn="l" rtl="1">
            <a:defRPr sz="1000"/>
          </a:pPr>
          <a:endParaRPr lang="ru-RU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УТВЕРЖДЕНО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решением Совета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муниципального образования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Туапсинский муниципальный</a:t>
          </a:r>
          <a:r>
            <a:rPr lang="ru-RU" sz="14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округ Краснодарского края</a:t>
          </a:r>
          <a:endParaRPr lang="ru-RU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400" b="0" i="0" strike="noStrike">
              <a:solidFill>
                <a:sysClr val="windowText" lastClr="000000"/>
              </a:solidFill>
              <a:latin typeface="Times New Roman"/>
              <a:cs typeface="Times New Roman"/>
            </a:rPr>
            <a:t>от</a:t>
          </a:r>
          <a:r>
            <a:rPr lang="ru-RU" sz="1400" b="0" i="0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 27.06.2025 </a:t>
          </a:r>
          <a:r>
            <a:rPr lang="ru-RU" sz="1400" b="0" i="0" strike="noStrike">
              <a:solidFill>
                <a:sysClr val="windowText" lastClr="000000"/>
              </a:solidFill>
              <a:latin typeface="Times New Roman"/>
              <a:cs typeface="Times New Roman"/>
            </a:rPr>
            <a:t>№ 254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592"/>
  <sheetViews>
    <sheetView showGridLines="0" tabSelected="1" view="pageBreakPreview" zoomScaleNormal="90" zoomScaleSheetLayoutView="100" workbookViewId="0">
      <selection activeCell="A176" sqref="A176"/>
    </sheetView>
  </sheetViews>
  <sheetFormatPr defaultColWidth="9.140625" defaultRowHeight="18.75" x14ac:dyDescent="0.2"/>
  <cols>
    <col min="1" max="1" width="54.85546875" style="24" customWidth="1"/>
    <col min="2" max="2" width="7.5703125" style="25" customWidth="1"/>
    <col min="3" max="3" width="5.42578125" style="26" customWidth="1"/>
    <col min="4" max="4" width="5.85546875" style="25" customWidth="1"/>
    <col min="5" max="5" width="7.42578125" style="25" customWidth="1"/>
    <col min="6" max="6" width="5.42578125" style="25" customWidth="1"/>
    <col min="7" max="7" width="15.28515625" style="27" customWidth="1"/>
    <col min="8" max="8" width="13.85546875" style="28" customWidth="1"/>
    <col min="9" max="9" width="15.7109375" style="28" customWidth="1"/>
    <col min="10" max="10" width="9.140625" style="28" customWidth="1"/>
    <col min="11" max="11" width="4.42578125" style="28" customWidth="1"/>
    <col min="12" max="12" width="17.28515625" style="28" customWidth="1"/>
    <col min="13" max="14" width="9.140625" style="28"/>
    <col min="15" max="15" width="16.140625" style="28" bestFit="1" customWidth="1"/>
    <col min="16" max="16384" width="9.140625" style="28"/>
  </cols>
  <sheetData>
    <row r="4" spans="1:25" ht="9.6" customHeight="1" x14ac:dyDescent="0.2"/>
    <row r="5" spans="1:25" ht="77.25" customHeight="1" x14ac:dyDescent="0.2">
      <c r="A5" s="44"/>
      <c r="B5" s="45"/>
      <c r="C5" s="45"/>
      <c r="D5" s="45"/>
      <c r="E5" s="45"/>
      <c r="F5" s="45"/>
      <c r="G5" s="45"/>
    </row>
    <row r="6" spans="1:25" ht="14.25" customHeight="1" x14ac:dyDescent="0.2">
      <c r="A6" s="20"/>
      <c r="B6" s="21"/>
      <c r="C6" s="21"/>
      <c r="D6" s="21"/>
      <c r="E6" s="21"/>
      <c r="F6" s="21"/>
      <c r="G6" s="21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</row>
    <row r="7" spans="1:25" ht="67.5" customHeight="1" x14ac:dyDescent="0.2">
      <c r="A7" s="39" t="s">
        <v>194</v>
      </c>
      <c r="B7" s="39"/>
      <c r="C7" s="39"/>
      <c r="D7" s="39"/>
      <c r="E7" s="39"/>
      <c r="F7" s="39"/>
      <c r="G7" s="39"/>
      <c r="H7" s="39"/>
      <c r="I7" s="39"/>
      <c r="K7" s="29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</row>
    <row r="8" spans="1:25" ht="71.25" customHeight="1" x14ac:dyDescent="0.2">
      <c r="A8" s="39"/>
      <c r="B8" s="39"/>
      <c r="C8" s="39"/>
      <c r="D8" s="39"/>
      <c r="E8" s="39"/>
      <c r="F8" s="39"/>
      <c r="G8" s="39"/>
      <c r="H8" s="39"/>
      <c r="I8" s="39"/>
      <c r="K8" s="29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</row>
    <row r="9" spans="1:25" ht="22.5" customHeight="1" x14ac:dyDescent="0.3">
      <c r="A9" s="1"/>
      <c r="B9" s="2"/>
      <c r="C9" s="3"/>
      <c r="D9" s="2"/>
      <c r="E9" s="2"/>
      <c r="F9" s="3"/>
      <c r="G9" s="30"/>
      <c r="H9" s="41" t="s">
        <v>17</v>
      </c>
      <c r="I9" s="41"/>
      <c r="K9" s="29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</row>
    <row r="10" spans="1:25" ht="43.5" customHeight="1" x14ac:dyDescent="0.2">
      <c r="A10" s="46" t="s">
        <v>13</v>
      </c>
      <c r="B10" s="46" t="s">
        <v>12</v>
      </c>
      <c r="C10" s="46"/>
      <c r="D10" s="46"/>
      <c r="E10" s="46"/>
      <c r="F10" s="46"/>
      <c r="G10" s="40" t="s">
        <v>189</v>
      </c>
      <c r="H10" s="40" t="s">
        <v>190</v>
      </c>
      <c r="I10" s="40" t="s">
        <v>141</v>
      </c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</row>
    <row r="11" spans="1:25" ht="21" customHeight="1" x14ac:dyDescent="0.2">
      <c r="A11" s="46"/>
      <c r="B11" s="46" t="s">
        <v>10</v>
      </c>
      <c r="C11" s="46"/>
      <c r="D11" s="46"/>
      <c r="E11" s="46"/>
      <c r="F11" s="4" t="s">
        <v>11</v>
      </c>
      <c r="G11" s="40"/>
      <c r="H11" s="40"/>
      <c r="I11" s="40"/>
      <c r="L11" s="31"/>
    </row>
    <row r="12" spans="1:25" s="26" customFormat="1" x14ac:dyDescent="0.2">
      <c r="A12" s="22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5">
        <v>7</v>
      </c>
      <c r="H12" s="5">
        <v>8</v>
      </c>
      <c r="I12" s="5">
        <v>9</v>
      </c>
      <c r="J12" s="32"/>
      <c r="L12" s="33"/>
    </row>
    <row r="13" spans="1:25" s="26" customFormat="1" x14ac:dyDescent="0.2">
      <c r="A13" s="34" t="s">
        <v>114</v>
      </c>
      <c r="B13" s="22" t="s">
        <v>193</v>
      </c>
      <c r="C13" s="22" t="s">
        <v>193</v>
      </c>
      <c r="D13" s="22" t="s">
        <v>193</v>
      </c>
      <c r="E13" s="22" t="s">
        <v>193</v>
      </c>
      <c r="F13" s="22" t="s">
        <v>193</v>
      </c>
      <c r="G13" s="6">
        <v>117311.6</v>
      </c>
      <c r="H13" s="6">
        <v>109501</v>
      </c>
      <c r="I13" s="6">
        <f t="shared" ref="I13" si="0">H13/G13*100</f>
        <v>93.342005394180958</v>
      </c>
      <c r="J13" s="32"/>
      <c r="L13" s="33"/>
    </row>
    <row r="14" spans="1:25" s="26" customFormat="1" ht="36.75" customHeight="1" x14ac:dyDescent="0.2">
      <c r="A14" s="7" t="s">
        <v>146</v>
      </c>
      <c r="B14" s="8">
        <v>51</v>
      </c>
      <c r="C14" s="37" t="s">
        <v>193</v>
      </c>
      <c r="D14" s="37" t="s">
        <v>193</v>
      </c>
      <c r="E14" s="37" t="s">
        <v>193</v>
      </c>
      <c r="F14" s="37" t="s">
        <v>193</v>
      </c>
      <c r="G14" s="6">
        <f>G15</f>
        <v>441.03399999999999</v>
      </c>
      <c r="H14" s="6">
        <f>H15</f>
        <v>439.85199999999998</v>
      </c>
      <c r="I14" s="6">
        <f t="shared" ref="I14:I19" si="1">H14/G14*100</f>
        <v>99.731993451752004</v>
      </c>
    </row>
    <row r="15" spans="1:25" s="26" customFormat="1" ht="37.5" x14ac:dyDescent="0.2">
      <c r="A15" s="7" t="s">
        <v>147</v>
      </c>
      <c r="B15" s="8">
        <v>51</v>
      </c>
      <c r="C15" s="9">
        <v>1</v>
      </c>
      <c r="D15" s="37" t="s">
        <v>193</v>
      </c>
      <c r="E15" s="37" t="s">
        <v>193</v>
      </c>
      <c r="F15" s="37" t="s">
        <v>193</v>
      </c>
      <c r="G15" s="6">
        <f>G16+G18</f>
        <v>441.03399999999999</v>
      </c>
      <c r="H15" s="6">
        <f>H16+H18</f>
        <v>439.85199999999998</v>
      </c>
      <c r="I15" s="6">
        <f t="shared" si="1"/>
        <v>99.731993451752004</v>
      </c>
    </row>
    <row r="16" spans="1:25" s="26" customFormat="1" ht="37.5" x14ac:dyDescent="0.2">
      <c r="A16" s="7" t="s">
        <v>148</v>
      </c>
      <c r="B16" s="8">
        <v>51</v>
      </c>
      <c r="C16" s="9">
        <v>1</v>
      </c>
      <c r="D16" s="8" t="s">
        <v>18</v>
      </c>
      <c r="E16" s="8" t="s">
        <v>149</v>
      </c>
      <c r="F16" s="37" t="s">
        <v>193</v>
      </c>
      <c r="G16" s="6">
        <f>G17</f>
        <v>17.181999999999999</v>
      </c>
      <c r="H16" s="6">
        <f>H17</f>
        <v>16</v>
      </c>
      <c r="I16" s="6">
        <f t="shared" si="1"/>
        <v>93.120707717378664</v>
      </c>
    </row>
    <row r="17" spans="1:12" s="26" customFormat="1" ht="56.25" x14ac:dyDescent="0.2">
      <c r="A17" s="7" t="s">
        <v>28</v>
      </c>
      <c r="B17" s="8">
        <v>51</v>
      </c>
      <c r="C17" s="9">
        <v>1</v>
      </c>
      <c r="D17" s="8" t="s">
        <v>18</v>
      </c>
      <c r="E17" s="8" t="s">
        <v>149</v>
      </c>
      <c r="F17" s="8" t="s">
        <v>15</v>
      </c>
      <c r="G17" s="6">
        <v>17.181999999999999</v>
      </c>
      <c r="H17" s="6">
        <v>16</v>
      </c>
      <c r="I17" s="6">
        <f t="shared" si="1"/>
        <v>93.120707717378664</v>
      </c>
    </row>
    <row r="18" spans="1:12" s="26" customFormat="1" ht="75" x14ac:dyDescent="0.2">
      <c r="A18" s="7" t="s">
        <v>151</v>
      </c>
      <c r="B18" s="8" t="s">
        <v>150</v>
      </c>
      <c r="C18" s="9" t="s">
        <v>22</v>
      </c>
      <c r="D18" s="8" t="s">
        <v>18</v>
      </c>
      <c r="E18" s="8" t="s">
        <v>152</v>
      </c>
      <c r="F18" s="8" t="s">
        <v>193</v>
      </c>
      <c r="G18" s="6">
        <f t="shared" ref="G18:H18" si="2">G19</f>
        <v>423.85199999999998</v>
      </c>
      <c r="H18" s="6">
        <f t="shared" si="2"/>
        <v>423.85199999999998</v>
      </c>
      <c r="I18" s="6">
        <f t="shared" si="1"/>
        <v>100</v>
      </c>
    </row>
    <row r="19" spans="1:12" s="26" customFormat="1" ht="25.5" customHeight="1" x14ac:dyDescent="0.2">
      <c r="A19" s="10" t="s">
        <v>8</v>
      </c>
      <c r="B19" s="11" t="s">
        <v>150</v>
      </c>
      <c r="C19" s="12" t="s">
        <v>22</v>
      </c>
      <c r="D19" s="11" t="s">
        <v>18</v>
      </c>
      <c r="E19" s="11" t="s">
        <v>152</v>
      </c>
      <c r="F19" s="11" t="s">
        <v>153</v>
      </c>
      <c r="G19" s="6">
        <v>423.85199999999998</v>
      </c>
      <c r="H19" s="6">
        <v>423.85199999999998</v>
      </c>
      <c r="I19" s="6">
        <f t="shared" si="1"/>
        <v>100</v>
      </c>
    </row>
    <row r="20" spans="1:12" s="26" customFormat="1" ht="75" x14ac:dyDescent="0.2">
      <c r="A20" s="7" t="s">
        <v>154</v>
      </c>
      <c r="B20" s="8" t="s">
        <v>155</v>
      </c>
      <c r="C20" s="9" t="s">
        <v>39</v>
      </c>
      <c r="D20" s="8" t="s">
        <v>18</v>
      </c>
      <c r="E20" s="8" t="s">
        <v>19</v>
      </c>
      <c r="F20" s="8" t="s">
        <v>193</v>
      </c>
      <c r="G20" s="6">
        <f>G21+G24</f>
        <v>1710.5417400000001</v>
      </c>
      <c r="H20" s="6">
        <f>H21+H24+0.1</f>
        <v>1709.8417399999998</v>
      </c>
      <c r="I20" s="6">
        <f t="shared" ref="I20:I25" si="3">H20/G20*100</f>
        <v>99.959077292086405</v>
      </c>
    </row>
    <row r="21" spans="1:12" s="26" customFormat="1" ht="41.25" customHeight="1" x14ac:dyDescent="0.2">
      <c r="A21" s="7" t="s">
        <v>156</v>
      </c>
      <c r="B21" s="8" t="s">
        <v>155</v>
      </c>
      <c r="C21" s="9" t="s">
        <v>22</v>
      </c>
      <c r="D21" s="8" t="s">
        <v>18</v>
      </c>
      <c r="E21" s="8" t="s">
        <v>149</v>
      </c>
      <c r="F21" s="8" t="s">
        <v>193</v>
      </c>
      <c r="G21" s="6">
        <f>G22+G23</f>
        <v>1639.64174</v>
      </c>
      <c r="H21" s="6">
        <f>H22+H23</f>
        <v>1638.94174</v>
      </c>
      <c r="I21" s="6">
        <f t="shared" si="3"/>
        <v>99.957307746995994</v>
      </c>
    </row>
    <row r="22" spans="1:12" s="26" customFormat="1" ht="75" x14ac:dyDescent="0.2">
      <c r="A22" s="7" t="s">
        <v>42</v>
      </c>
      <c r="B22" s="8" t="s">
        <v>155</v>
      </c>
      <c r="C22" s="9" t="s">
        <v>22</v>
      </c>
      <c r="D22" s="8" t="s">
        <v>18</v>
      </c>
      <c r="E22" s="8" t="s">
        <v>149</v>
      </c>
      <c r="F22" s="8" t="s">
        <v>142</v>
      </c>
      <c r="G22" s="6">
        <v>1611.2</v>
      </c>
      <c r="H22" s="6">
        <v>1610.5</v>
      </c>
      <c r="I22" s="6">
        <f t="shared" si="3"/>
        <v>99.956554121151925</v>
      </c>
    </row>
    <row r="23" spans="1:12" s="26" customFormat="1" ht="37.5" x14ac:dyDescent="0.2">
      <c r="A23" s="7" t="s">
        <v>43</v>
      </c>
      <c r="B23" s="8" t="s">
        <v>155</v>
      </c>
      <c r="C23" s="9" t="s">
        <v>22</v>
      </c>
      <c r="D23" s="8" t="s">
        <v>18</v>
      </c>
      <c r="E23" s="8" t="s">
        <v>149</v>
      </c>
      <c r="F23" s="8" t="s">
        <v>15</v>
      </c>
      <c r="G23" s="6">
        <v>28.441739999999996</v>
      </c>
      <c r="H23" s="6">
        <v>28.441739999999996</v>
      </c>
      <c r="I23" s="6">
        <f t="shared" si="3"/>
        <v>100</v>
      </c>
    </row>
    <row r="24" spans="1:12" s="26" customFormat="1" ht="131.25" x14ac:dyDescent="0.2">
      <c r="A24" s="7" t="s">
        <v>157</v>
      </c>
      <c r="B24" s="8" t="s">
        <v>155</v>
      </c>
      <c r="C24" s="9" t="s">
        <v>22</v>
      </c>
      <c r="D24" s="8" t="s">
        <v>18</v>
      </c>
      <c r="E24" s="8" t="s">
        <v>158</v>
      </c>
      <c r="F24" s="22" t="s">
        <v>193</v>
      </c>
      <c r="G24" s="6">
        <f>G25</f>
        <v>70.900000000000006</v>
      </c>
      <c r="H24" s="6">
        <f>H25</f>
        <v>70.8</v>
      </c>
      <c r="I24" s="6">
        <f t="shared" si="3"/>
        <v>99.858956276445682</v>
      </c>
      <c r="J24" s="32"/>
      <c r="L24" s="33"/>
    </row>
    <row r="25" spans="1:12" s="26" customFormat="1" ht="75" x14ac:dyDescent="0.2">
      <c r="A25" s="7" t="s">
        <v>42</v>
      </c>
      <c r="B25" s="8" t="s">
        <v>155</v>
      </c>
      <c r="C25" s="9" t="s">
        <v>22</v>
      </c>
      <c r="D25" s="8" t="s">
        <v>18</v>
      </c>
      <c r="E25" s="8" t="s">
        <v>158</v>
      </c>
      <c r="F25" s="22">
        <v>100</v>
      </c>
      <c r="G25" s="6">
        <v>70.900000000000006</v>
      </c>
      <c r="H25" s="6">
        <v>70.8</v>
      </c>
      <c r="I25" s="6">
        <f t="shared" si="3"/>
        <v>99.858956276445682</v>
      </c>
      <c r="J25" s="32"/>
      <c r="L25" s="33"/>
    </row>
    <row r="26" spans="1:12" s="26" customFormat="1" ht="37.5" x14ac:dyDescent="0.2">
      <c r="A26" s="13" t="s">
        <v>159</v>
      </c>
      <c r="B26" s="8" t="s">
        <v>160</v>
      </c>
      <c r="C26" s="9" t="s">
        <v>39</v>
      </c>
      <c r="D26" s="8" t="s">
        <v>18</v>
      </c>
      <c r="E26" s="8" t="s">
        <v>19</v>
      </c>
      <c r="F26" s="8" t="s">
        <v>193</v>
      </c>
      <c r="G26" s="6">
        <f>G27+G36+G41+G44+G49</f>
        <v>9025.1134199999979</v>
      </c>
      <c r="H26" s="6">
        <f>H27+H36+H41+H44+H49</f>
        <v>8631.0108500000006</v>
      </c>
      <c r="I26" s="6">
        <f t="shared" ref="I26:I40" si="4">H26/G26*100</f>
        <v>95.633267398871126</v>
      </c>
    </row>
    <row r="27" spans="1:12" s="26" customFormat="1" ht="56.25" x14ac:dyDescent="0.2">
      <c r="A27" s="13" t="s">
        <v>161</v>
      </c>
      <c r="B27" s="8" t="s">
        <v>160</v>
      </c>
      <c r="C27" s="9" t="s">
        <v>22</v>
      </c>
      <c r="D27" s="8" t="s">
        <v>18</v>
      </c>
      <c r="E27" s="8" t="s">
        <v>19</v>
      </c>
      <c r="F27" s="8" t="s">
        <v>193</v>
      </c>
      <c r="G27" s="6">
        <f>G28+G32+G34</f>
        <v>7543.3665799999981</v>
      </c>
      <c r="H27" s="6">
        <f>H28+H32+H34</f>
        <v>7169.3108499999998</v>
      </c>
      <c r="I27" s="6">
        <f t="shared" si="4"/>
        <v>95.041262730201311</v>
      </c>
    </row>
    <row r="28" spans="1:12" s="26" customFormat="1" ht="37.5" x14ac:dyDescent="0.2">
      <c r="A28" s="14" t="s">
        <v>162</v>
      </c>
      <c r="B28" s="8" t="s">
        <v>160</v>
      </c>
      <c r="C28" s="9" t="s">
        <v>22</v>
      </c>
      <c r="D28" s="8" t="s">
        <v>18</v>
      </c>
      <c r="E28" s="8" t="s">
        <v>149</v>
      </c>
      <c r="F28" s="8" t="s">
        <v>193</v>
      </c>
      <c r="G28" s="6">
        <f>G29+G30+G31</f>
        <v>6760.6557299999986</v>
      </c>
      <c r="H28" s="6">
        <f>H29+H30+H31</f>
        <v>6442.9</v>
      </c>
      <c r="I28" s="6">
        <f t="shared" si="4"/>
        <v>95.29992736370265</v>
      </c>
    </row>
    <row r="29" spans="1:12" s="26" customFormat="1" ht="75" x14ac:dyDescent="0.2">
      <c r="A29" s="7" t="s">
        <v>42</v>
      </c>
      <c r="B29" s="8" t="s">
        <v>160</v>
      </c>
      <c r="C29" s="9" t="s">
        <v>22</v>
      </c>
      <c r="D29" s="8" t="s">
        <v>18</v>
      </c>
      <c r="E29" s="8" t="s">
        <v>149</v>
      </c>
      <c r="F29" s="8" t="s">
        <v>142</v>
      </c>
      <c r="G29" s="6">
        <v>6480.546769999999</v>
      </c>
      <c r="H29" s="6">
        <v>6288.9</v>
      </c>
      <c r="I29" s="6">
        <f t="shared" si="4"/>
        <v>97.042737645422477</v>
      </c>
    </row>
    <row r="30" spans="1:12" s="26" customFormat="1" ht="37.5" x14ac:dyDescent="0.2">
      <c r="A30" s="7" t="s">
        <v>43</v>
      </c>
      <c r="B30" s="8" t="s">
        <v>160</v>
      </c>
      <c r="C30" s="9" t="s">
        <v>22</v>
      </c>
      <c r="D30" s="8" t="s">
        <v>18</v>
      </c>
      <c r="E30" s="8" t="s">
        <v>149</v>
      </c>
      <c r="F30" s="8" t="s">
        <v>15</v>
      </c>
      <c r="G30" s="6">
        <v>242.4</v>
      </c>
      <c r="H30" s="6">
        <v>124.5</v>
      </c>
      <c r="I30" s="6">
        <f t="shared" si="4"/>
        <v>51.361386138613859</v>
      </c>
    </row>
    <row r="31" spans="1:12" s="26" customFormat="1" x14ac:dyDescent="0.2">
      <c r="A31" s="7" t="s">
        <v>16</v>
      </c>
      <c r="B31" s="8" t="s">
        <v>160</v>
      </c>
      <c r="C31" s="9" t="s">
        <v>22</v>
      </c>
      <c r="D31" s="8" t="s">
        <v>18</v>
      </c>
      <c r="E31" s="8" t="s">
        <v>163</v>
      </c>
      <c r="F31" s="8" t="s">
        <v>143</v>
      </c>
      <c r="G31" s="6">
        <v>37.708959999999998</v>
      </c>
      <c r="H31" s="6">
        <v>29.5</v>
      </c>
      <c r="I31" s="6">
        <f t="shared" si="4"/>
        <v>78.230744099015197</v>
      </c>
    </row>
    <row r="32" spans="1:12" s="26" customFormat="1" ht="131.25" x14ac:dyDescent="0.2">
      <c r="A32" s="7" t="s">
        <v>164</v>
      </c>
      <c r="B32" s="8" t="s">
        <v>160</v>
      </c>
      <c r="C32" s="9" t="s">
        <v>22</v>
      </c>
      <c r="D32" s="8" t="s">
        <v>18</v>
      </c>
      <c r="E32" s="8" t="s">
        <v>165</v>
      </c>
      <c r="F32" s="8" t="s">
        <v>193</v>
      </c>
      <c r="G32" s="6">
        <f>G33</f>
        <v>733.9</v>
      </c>
      <c r="H32" s="6">
        <f>H33</f>
        <v>677.6</v>
      </c>
      <c r="I32" s="6">
        <f t="shared" si="4"/>
        <v>92.32865513012672</v>
      </c>
    </row>
    <row r="33" spans="1:9" s="26" customFormat="1" ht="112.5" x14ac:dyDescent="0.2">
      <c r="A33" s="7" t="s">
        <v>166</v>
      </c>
      <c r="B33" s="8" t="s">
        <v>160</v>
      </c>
      <c r="C33" s="9" t="s">
        <v>22</v>
      </c>
      <c r="D33" s="8" t="s">
        <v>18</v>
      </c>
      <c r="E33" s="8" t="s">
        <v>165</v>
      </c>
      <c r="F33" s="8" t="s">
        <v>142</v>
      </c>
      <c r="G33" s="6">
        <v>733.9</v>
      </c>
      <c r="H33" s="6">
        <v>677.6</v>
      </c>
      <c r="I33" s="6">
        <f t="shared" si="4"/>
        <v>92.32865513012672</v>
      </c>
    </row>
    <row r="34" spans="1:9" s="26" customFormat="1" ht="93.75" x14ac:dyDescent="0.2">
      <c r="A34" s="7" t="s">
        <v>167</v>
      </c>
      <c r="B34" s="8" t="s">
        <v>160</v>
      </c>
      <c r="C34" s="9" t="s">
        <v>22</v>
      </c>
      <c r="D34" s="8" t="s">
        <v>18</v>
      </c>
      <c r="E34" s="8" t="s">
        <v>168</v>
      </c>
      <c r="F34" s="8" t="s">
        <v>193</v>
      </c>
      <c r="G34" s="6">
        <f>G35</f>
        <v>48.810849999999995</v>
      </c>
      <c r="H34" s="6">
        <f>H35</f>
        <v>48.810849999999995</v>
      </c>
      <c r="I34" s="6">
        <f t="shared" si="4"/>
        <v>100</v>
      </c>
    </row>
    <row r="35" spans="1:9" s="26" customFormat="1" x14ac:dyDescent="0.2">
      <c r="A35" s="7" t="s">
        <v>8</v>
      </c>
      <c r="B35" s="8" t="s">
        <v>160</v>
      </c>
      <c r="C35" s="9" t="s">
        <v>22</v>
      </c>
      <c r="D35" s="8" t="s">
        <v>18</v>
      </c>
      <c r="E35" s="8" t="s">
        <v>168</v>
      </c>
      <c r="F35" s="8" t="s">
        <v>153</v>
      </c>
      <c r="G35" s="6">
        <v>48.810849999999995</v>
      </c>
      <c r="H35" s="6">
        <v>48.810849999999995</v>
      </c>
      <c r="I35" s="6">
        <f t="shared" si="4"/>
        <v>100</v>
      </c>
    </row>
    <row r="36" spans="1:9" s="26" customFormat="1" ht="37.5" x14ac:dyDescent="0.2">
      <c r="A36" s="7" t="s">
        <v>169</v>
      </c>
      <c r="B36" s="8" t="s">
        <v>160</v>
      </c>
      <c r="C36" s="9" t="s">
        <v>26</v>
      </c>
      <c r="D36" s="8" t="s">
        <v>18</v>
      </c>
      <c r="E36" s="8" t="s">
        <v>19</v>
      </c>
      <c r="F36" s="8" t="s">
        <v>193</v>
      </c>
      <c r="G36" s="6">
        <f>G37+G39</f>
        <v>759.5</v>
      </c>
      <c r="H36" s="6">
        <f>H37+H39</f>
        <v>759.5</v>
      </c>
      <c r="I36" s="6">
        <f t="shared" si="4"/>
        <v>100</v>
      </c>
    </row>
    <row r="37" spans="1:9" s="26" customFormat="1" ht="75" x14ac:dyDescent="0.2">
      <c r="A37" s="7" t="s">
        <v>170</v>
      </c>
      <c r="B37" s="8" t="s">
        <v>160</v>
      </c>
      <c r="C37" s="9" t="s">
        <v>26</v>
      </c>
      <c r="D37" s="8" t="s">
        <v>18</v>
      </c>
      <c r="E37" s="8" t="s">
        <v>171</v>
      </c>
      <c r="F37" s="8" t="s">
        <v>193</v>
      </c>
      <c r="G37" s="6">
        <f>G38</f>
        <v>3.8</v>
      </c>
      <c r="H37" s="6">
        <f>H38</f>
        <v>3.8</v>
      </c>
      <c r="I37" s="6">
        <f t="shared" si="4"/>
        <v>100</v>
      </c>
    </row>
    <row r="38" spans="1:9" s="26" customFormat="1" ht="37.5" x14ac:dyDescent="0.2">
      <c r="A38" s="7" t="s">
        <v>43</v>
      </c>
      <c r="B38" s="8" t="s">
        <v>160</v>
      </c>
      <c r="C38" s="9" t="s">
        <v>26</v>
      </c>
      <c r="D38" s="8" t="s">
        <v>18</v>
      </c>
      <c r="E38" s="8" t="s">
        <v>171</v>
      </c>
      <c r="F38" s="8" t="s">
        <v>15</v>
      </c>
      <c r="G38" s="6">
        <v>3.8</v>
      </c>
      <c r="H38" s="6">
        <v>3.8</v>
      </c>
      <c r="I38" s="6">
        <f t="shared" si="4"/>
        <v>100</v>
      </c>
    </row>
    <row r="39" spans="1:9" s="26" customFormat="1" ht="168.75" x14ac:dyDescent="0.2">
      <c r="A39" s="7" t="s">
        <v>172</v>
      </c>
      <c r="B39" s="8" t="s">
        <v>160</v>
      </c>
      <c r="C39" s="9" t="s">
        <v>26</v>
      </c>
      <c r="D39" s="8" t="s">
        <v>18</v>
      </c>
      <c r="E39" s="8" t="s">
        <v>173</v>
      </c>
      <c r="F39" s="8" t="s">
        <v>193</v>
      </c>
      <c r="G39" s="6">
        <f>G40</f>
        <v>755.7</v>
      </c>
      <c r="H39" s="6">
        <f>H40</f>
        <v>755.7</v>
      </c>
      <c r="I39" s="6">
        <f t="shared" si="4"/>
        <v>100</v>
      </c>
    </row>
    <row r="40" spans="1:9" s="26" customFormat="1" ht="75" x14ac:dyDescent="0.2">
      <c r="A40" s="7" t="s">
        <v>42</v>
      </c>
      <c r="B40" s="8" t="s">
        <v>160</v>
      </c>
      <c r="C40" s="9" t="s">
        <v>26</v>
      </c>
      <c r="D40" s="8" t="s">
        <v>18</v>
      </c>
      <c r="E40" s="8" t="s">
        <v>173</v>
      </c>
      <c r="F40" s="8" t="s">
        <v>142</v>
      </c>
      <c r="G40" s="6">
        <v>755.7</v>
      </c>
      <c r="H40" s="6">
        <v>755.7</v>
      </c>
      <c r="I40" s="6">
        <f t="shared" si="4"/>
        <v>100</v>
      </c>
    </row>
    <row r="41" spans="1:9" s="26" customFormat="1" ht="37.5" x14ac:dyDescent="0.2">
      <c r="A41" s="7" t="s">
        <v>174</v>
      </c>
      <c r="B41" s="8" t="s">
        <v>160</v>
      </c>
      <c r="C41" s="9" t="s">
        <v>27</v>
      </c>
      <c r="D41" s="8" t="s">
        <v>18</v>
      </c>
      <c r="E41" s="8" t="s">
        <v>19</v>
      </c>
      <c r="F41" s="8"/>
      <c r="G41" s="6">
        <f>G42</f>
        <v>20</v>
      </c>
      <c r="H41" s="6">
        <f>H42</f>
        <v>0</v>
      </c>
      <c r="I41" s="6">
        <f t="shared" ref="I41:I43" si="5">H41/G41*100</f>
        <v>0</v>
      </c>
    </row>
    <row r="42" spans="1:9" s="26" customFormat="1" x14ac:dyDescent="0.2">
      <c r="A42" s="7" t="s">
        <v>175</v>
      </c>
      <c r="B42" s="8" t="s">
        <v>160</v>
      </c>
      <c r="C42" s="9" t="s">
        <v>27</v>
      </c>
      <c r="D42" s="8" t="s">
        <v>18</v>
      </c>
      <c r="E42" s="8" t="s">
        <v>176</v>
      </c>
      <c r="F42" s="8"/>
      <c r="G42" s="6">
        <f>G43</f>
        <v>20</v>
      </c>
      <c r="H42" s="6">
        <f>H43</f>
        <v>0</v>
      </c>
      <c r="I42" s="6">
        <f t="shared" si="5"/>
        <v>0</v>
      </c>
    </row>
    <row r="43" spans="1:9" s="26" customFormat="1" x14ac:dyDescent="0.2">
      <c r="A43" s="7" t="s">
        <v>16</v>
      </c>
      <c r="B43" s="8" t="s">
        <v>160</v>
      </c>
      <c r="C43" s="9" t="s">
        <v>27</v>
      </c>
      <c r="D43" s="8" t="s">
        <v>18</v>
      </c>
      <c r="E43" s="8" t="s">
        <v>176</v>
      </c>
      <c r="F43" s="8" t="s">
        <v>143</v>
      </c>
      <c r="G43" s="6">
        <v>20</v>
      </c>
      <c r="H43" s="6">
        <v>0</v>
      </c>
      <c r="I43" s="6">
        <f t="shared" si="5"/>
        <v>0</v>
      </c>
    </row>
    <row r="44" spans="1:9" s="26" customFormat="1" ht="37.5" x14ac:dyDescent="0.2">
      <c r="A44" s="7" t="s">
        <v>177</v>
      </c>
      <c r="B44" s="8" t="s">
        <v>160</v>
      </c>
      <c r="C44" s="8" t="s">
        <v>24</v>
      </c>
      <c r="D44" s="8" t="s">
        <v>18</v>
      </c>
      <c r="E44" s="8" t="s">
        <v>19</v>
      </c>
      <c r="F44" s="8"/>
      <c r="G44" s="6">
        <f>G45+G47</f>
        <v>652.24684000000002</v>
      </c>
      <c r="H44" s="6">
        <f>H45+H47</f>
        <v>652.20000000000005</v>
      </c>
      <c r="I44" s="6">
        <f t="shared" ref="I44:I48" si="6">H44/G44*100</f>
        <v>99.992818669692596</v>
      </c>
    </row>
    <row r="45" spans="1:9" s="26" customFormat="1" ht="56.25" x14ac:dyDescent="0.2">
      <c r="A45" s="7" t="s">
        <v>178</v>
      </c>
      <c r="B45" s="8" t="s">
        <v>160</v>
      </c>
      <c r="C45" s="8" t="s">
        <v>24</v>
      </c>
      <c r="D45" s="8" t="s">
        <v>18</v>
      </c>
      <c r="E45" s="8" t="s">
        <v>179</v>
      </c>
      <c r="F45" s="8"/>
      <c r="G45" s="6">
        <f>G46</f>
        <v>355.09999999999997</v>
      </c>
      <c r="H45" s="6">
        <f>H46</f>
        <v>355.09999999999997</v>
      </c>
      <c r="I45" s="6">
        <f t="shared" si="6"/>
        <v>100</v>
      </c>
    </row>
    <row r="46" spans="1:9" s="26" customFormat="1" ht="75" x14ac:dyDescent="0.2">
      <c r="A46" s="15" t="s">
        <v>42</v>
      </c>
      <c r="B46" s="8" t="s">
        <v>160</v>
      </c>
      <c r="C46" s="8" t="s">
        <v>24</v>
      </c>
      <c r="D46" s="8" t="s">
        <v>18</v>
      </c>
      <c r="E46" s="8" t="s">
        <v>179</v>
      </c>
      <c r="F46" s="8" t="s">
        <v>142</v>
      </c>
      <c r="G46" s="6">
        <v>355.09999999999997</v>
      </c>
      <c r="H46" s="6">
        <v>355.09999999999997</v>
      </c>
      <c r="I46" s="6">
        <f t="shared" si="6"/>
        <v>100</v>
      </c>
    </row>
    <row r="47" spans="1:9" s="26" customFormat="1" ht="56.25" x14ac:dyDescent="0.2">
      <c r="A47" s="13" t="s">
        <v>178</v>
      </c>
      <c r="B47" s="8" t="s">
        <v>160</v>
      </c>
      <c r="C47" s="8" t="s">
        <v>24</v>
      </c>
      <c r="D47" s="8" t="s">
        <v>18</v>
      </c>
      <c r="E47" s="8" t="s">
        <v>180</v>
      </c>
      <c r="F47" s="8" t="s">
        <v>193</v>
      </c>
      <c r="G47" s="6">
        <f>G48</f>
        <v>297.14684</v>
      </c>
      <c r="H47" s="6">
        <f>H48</f>
        <v>297.10000000000002</v>
      </c>
      <c r="I47" s="6">
        <f t="shared" si="6"/>
        <v>99.984236749749726</v>
      </c>
    </row>
    <row r="48" spans="1:9" s="26" customFormat="1" ht="37.5" x14ac:dyDescent="0.2">
      <c r="A48" s="16" t="s">
        <v>181</v>
      </c>
      <c r="B48" s="8" t="s">
        <v>160</v>
      </c>
      <c r="C48" s="8" t="s">
        <v>24</v>
      </c>
      <c r="D48" s="8" t="s">
        <v>18</v>
      </c>
      <c r="E48" s="8" t="s">
        <v>180</v>
      </c>
      <c r="F48" s="8" t="s">
        <v>142</v>
      </c>
      <c r="G48" s="6">
        <v>297.14684</v>
      </c>
      <c r="H48" s="6">
        <v>297.10000000000002</v>
      </c>
      <c r="I48" s="6">
        <f t="shared" si="6"/>
        <v>99.984236749749726</v>
      </c>
    </row>
    <row r="49" spans="1:12" s="26" customFormat="1" ht="56.25" x14ac:dyDescent="0.2">
      <c r="A49" s="7" t="s">
        <v>182</v>
      </c>
      <c r="B49" s="8" t="s">
        <v>160</v>
      </c>
      <c r="C49" s="9" t="s">
        <v>183</v>
      </c>
      <c r="D49" s="8" t="s">
        <v>18</v>
      </c>
      <c r="E49" s="8" t="s">
        <v>19</v>
      </c>
      <c r="F49" s="8" t="s">
        <v>193</v>
      </c>
      <c r="G49" s="6">
        <f>G50</f>
        <v>50</v>
      </c>
      <c r="H49" s="6">
        <f>H50</f>
        <v>50</v>
      </c>
      <c r="I49" s="6">
        <f t="shared" ref="I49:I51" si="7">H49/G49*100</f>
        <v>100</v>
      </c>
    </row>
    <row r="50" spans="1:12" s="26" customFormat="1" ht="56.25" x14ac:dyDescent="0.2">
      <c r="A50" s="7" t="s">
        <v>182</v>
      </c>
      <c r="B50" s="8" t="s">
        <v>160</v>
      </c>
      <c r="C50" s="9" t="s">
        <v>183</v>
      </c>
      <c r="D50" s="8" t="s">
        <v>18</v>
      </c>
      <c r="E50" s="8" t="s">
        <v>184</v>
      </c>
      <c r="F50" s="8" t="s">
        <v>193</v>
      </c>
      <c r="G50" s="6">
        <f>G51</f>
        <v>50</v>
      </c>
      <c r="H50" s="6">
        <f>H51</f>
        <v>50</v>
      </c>
      <c r="I50" s="6">
        <f t="shared" si="7"/>
        <v>100</v>
      </c>
    </row>
    <row r="51" spans="1:12" s="26" customFormat="1" x14ac:dyDescent="0.2">
      <c r="A51" s="7" t="s">
        <v>16</v>
      </c>
      <c r="B51" s="8" t="s">
        <v>160</v>
      </c>
      <c r="C51" s="9" t="s">
        <v>183</v>
      </c>
      <c r="D51" s="8" t="s">
        <v>18</v>
      </c>
      <c r="E51" s="8" t="s">
        <v>184</v>
      </c>
      <c r="F51" s="8" t="s">
        <v>143</v>
      </c>
      <c r="G51" s="6">
        <v>50</v>
      </c>
      <c r="H51" s="6">
        <v>50</v>
      </c>
      <c r="I51" s="6">
        <f t="shared" si="7"/>
        <v>100</v>
      </c>
    </row>
    <row r="52" spans="1:12" s="26" customFormat="1" ht="56.25" x14ac:dyDescent="0.2">
      <c r="A52" s="7" t="s">
        <v>185</v>
      </c>
      <c r="B52" s="8" t="s">
        <v>186</v>
      </c>
      <c r="C52" s="8" t="s">
        <v>39</v>
      </c>
      <c r="D52" s="8" t="s">
        <v>39</v>
      </c>
      <c r="E52" s="8" t="s">
        <v>19</v>
      </c>
      <c r="F52" s="8" t="s">
        <v>193</v>
      </c>
      <c r="G52" s="6">
        <f>G53</f>
        <v>6911.3079799999996</v>
      </c>
      <c r="H52" s="6">
        <f>H53+0.1</f>
        <v>6681</v>
      </c>
      <c r="I52" s="6">
        <f t="shared" ref="I52:I58" si="8">H52/G52*100</f>
        <v>96.667664345642436</v>
      </c>
    </row>
    <row r="53" spans="1:12" s="26" customFormat="1" ht="37.5" x14ac:dyDescent="0.2">
      <c r="A53" s="7" t="s">
        <v>187</v>
      </c>
      <c r="B53" s="8" t="s">
        <v>186</v>
      </c>
      <c r="C53" s="8" t="s">
        <v>22</v>
      </c>
      <c r="D53" s="8" t="s">
        <v>39</v>
      </c>
      <c r="E53" s="8" t="s">
        <v>19</v>
      </c>
      <c r="F53" s="8" t="s">
        <v>193</v>
      </c>
      <c r="G53" s="6">
        <f>G54</f>
        <v>6911.3079799999996</v>
      </c>
      <c r="H53" s="6">
        <f>H54</f>
        <v>6680.9</v>
      </c>
      <c r="I53" s="6">
        <f t="shared" si="8"/>
        <v>96.666217441521113</v>
      </c>
    </row>
    <row r="54" spans="1:12" s="26" customFormat="1" ht="37.5" x14ac:dyDescent="0.2">
      <c r="A54" s="7" t="s">
        <v>188</v>
      </c>
      <c r="B54" s="8" t="s">
        <v>186</v>
      </c>
      <c r="C54" s="8" t="s">
        <v>22</v>
      </c>
      <c r="D54" s="8" t="s">
        <v>0</v>
      </c>
      <c r="E54" s="8" t="s">
        <v>19</v>
      </c>
      <c r="F54" s="8" t="s">
        <v>193</v>
      </c>
      <c r="G54" s="6">
        <f>G55</f>
        <v>6911.3079799999996</v>
      </c>
      <c r="H54" s="6">
        <f>H55</f>
        <v>6680.9</v>
      </c>
      <c r="I54" s="6">
        <f t="shared" si="8"/>
        <v>96.666217441521113</v>
      </c>
    </row>
    <row r="55" spans="1:12" s="26" customFormat="1" ht="43.5" customHeight="1" x14ac:dyDescent="0.2">
      <c r="A55" s="7" t="s">
        <v>101</v>
      </c>
      <c r="B55" s="8" t="s">
        <v>186</v>
      </c>
      <c r="C55" s="8" t="s">
        <v>22</v>
      </c>
      <c r="D55" s="8" t="s">
        <v>0</v>
      </c>
      <c r="E55" s="8" t="s">
        <v>20</v>
      </c>
      <c r="F55" s="8" t="s">
        <v>193</v>
      </c>
      <c r="G55" s="6">
        <f>G56+G57+G58</f>
        <v>6911.3079799999996</v>
      </c>
      <c r="H55" s="6">
        <f>H56+H57+H58</f>
        <v>6680.9</v>
      </c>
      <c r="I55" s="6">
        <f t="shared" si="8"/>
        <v>96.666217441521113</v>
      </c>
    </row>
    <row r="56" spans="1:12" s="26" customFormat="1" ht="75" x14ac:dyDescent="0.2">
      <c r="A56" s="7" t="s">
        <v>42</v>
      </c>
      <c r="B56" s="8" t="s">
        <v>186</v>
      </c>
      <c r="C56" s="9" t="s">
        <v>22</v>
      </c>
      <c r="D56" s="8" t="s">
        <v>0</v>
      </c>
      <c r="E56" s="8" t="s">
        <v>20</v>
      </c>
      <c r="F56" s="8" t="s">
        <v>142</v>
      </c>
      <c r="G56" s="6">
        <v>4780.5837000000001</v>
      </c>
      <c r="H56" s="6">
        <v>4632.2</v>
      </c>
      <c r="I56" s="6">
        <f t="shared" si="8"/>
        <v>96.896117518034458</v>
      </c>
    </row>
    <row r="57" spans="1:12" s="26" customFormat="1" ht="37.5" x14ac:dyDescent="0.2">
      <c r="A57" s="7" t="s">
        <v>43</v>
      </c>
      <c r="B57" s="8" t="s">
        <v>186</v>
      </c>
      <c r="C57" s="9" t="s">
        <v>22</v>
      </c>
      <c r="D57" s="8" t="s">
        <v>0</v>
      </c>
      <c r="E57" s="8" t="s">
        <v>20</v>
      </c>
      <c r="F57" s="8" t="s">
        <v>15</v>
      </c>
      <c r="G57" s="6">
        <v>2126.7242799999999</v>
      </c>
      <c r="H57" s="6">
        <v>2044.8</v>
      </c>
      <c r="I57" s="6">
        <f t="shared" si="8"/>
        <v>96.147865486352572</v>
      </c>
    </row>
    <row r="58" spans="1:12" s="26" customFormat="1" x14ac:dyDescent="0.2">
      <c r="A58" s="7" t="s">
        <v>16</v>
      </c>
      <c r="B58" s="8" t="s">
        <v>186</v>
      </c>
      <c r="C58" s="9" t="s">
        <v>22</v>
      </c>
      <c r="D58" s="8" t="s">
        <v>0</v>
      </c>
      <c r="E58" s="8" t="s">
        <v>20</v>
      </c>
      <c r="F58" s="8" t="s">
        <v>143</v>
      </c>
      <c r="G58" s="6">
        <v>4</v>
      </c>
      <c r="H58" s="6">
        <v>3.9</v>
      </c>
      <c r="I58" s="6">
        <f t="shared" si="8"/>
        <v>97.5</v>
      </c>
    </row>
    <row r="59" spans="1:12" ht="75" x14ac:dyDescent="0.2">
      <c r="A59" s="34" t="s">
        <v>38</v>
      </c>
      <c r="B59" s="4" t="s">
        <v>0</v>
      </c>
      <c r="C59" s="22" t="s">
        <v>39</v>
      </c>
      <c r="D59" s="4" t="s">
        <v>18</v>
      </c>
      <c r="E59" s="4" t="s">
        <v>19</v>
      </c>
      <c r="F59" s="22" t="s">
        <v>193</v>
      </c>
      <c r="G59" s="18">
        <f>G60+G64</f>
        <v>8796.55789</v>
      </c>
      <c r="H59" s="18">
        <f>H60+H64</f>
        <v>8052.6579400000001</v>
      </c>
      <c r="I59" s="18">
        <f>H59/G59*100</f>
        <v>91.543283642279306</v>
      </c>
      <c r="L59" s="31"/>
    </row>
    <row r="60" spans="1:12" s="29" customFormat="1" ht="93.75" x14ac:dyDescent="0.2">
      <c r="A60" s="13" t="s">
        <v>41</v>
      </c>
      <c r="B60" s="17" t="s">
        <v>0</v>
      </c>
      <c r="C60" s="17" t="s">
        <v>22</v>
      </c>
      <c r="D60" s="17" t="s">
        <v>18</v>
      </c>
      <c r="E60" s="17" t="s">
        <v>19</v>
      </c>
      <c r="F60" s="11" t="s">
        <v>193</v>
      </c>
      <c r="G60" s="6">
        <f>SUM(G61:G62)</f>
        <v>3958.44569</v>
      </c>
      <c r="H60" s="6">
        <f>SUM(H61:H62)</f>
        <v>3949.4579400000002</v>
      </c>
      <c r="I60" s="18">
        <f t="shared" ref="I60:I121" si="9">H60/G60*100</f>
        <v>99.772947497481013</v>
      </c>
    </row>
    <row r="61" spans="1:12" s="29" customFormat="1" ht="75" x14ac:dyDescent="0.2">
      <c r="A61" s="13" t="s">
        <v>42</v>
      </c>
      <c r="B61" s="17" t="s">
        <v>0</v>
      </c>
      <c r="C61" s="17" t="s">
        <v>22</v>
      </c>
      <c r="D61" s="17" t="s">
        <v>0</v>
      </c>
      <c r="E61" s="17" t="s">
        <v>20</v>
      </c>
      <c r="F61" s="11">
        <v>100</v>
      </c>
      <c r="G61" s="6">
        <v>3557.0579400000001</v>
      </c>
      <c r="H61" s="6">
        <v>3557.0579400000001</v>
      </c>
      <c r="I61" s="18">
        <f t="shared" si="9"/>
        <v>100</v>
      </c>
    </row>
    <row r="62" spans="1:12" s="29" customFormat="1" ht="37.5" x14ac:dyDescent="0.2">
      <c r="A62" s="13" t="s">
        <v>43</v>
      </c>
      <c r="B62" s="17" t="s">
        <v>0</v>
      </c>
      <c r="C62" s="17" t="s">
        <v>22</v>
      </c>
      <c r="D62" s="17" t="s">
        <v>0</v>
      </c>
      <c r="E62" s="17" t="s">
        <v>20</v>
      </c>
      <c r="F62" s="11">
        <v>200</v>
      </c>
      <c r="G62" s="6">
        <v>401.38775000000004</v>
      </c>
      <c r="H62" s="6">
        <v>392.4</v>
      </c>
      <c r="I62" s="18">
        <f t="shared" si="9"/>
        <v>97.760831016890762</v>
      </c>
    </row>
    <row r="63" spans="1:12" s="29" customFormat="1" x14ac:dyDescent="0.2">
      <c r="A63" s="7" t="s">
        <v>16</v>
      </c>
      <c r="B63" s="17" t="s">
        <v>0</v>
      </c>
      <c r="C63" s="17" t="s">
        <v>22</v>
      </c>
      <c r="D63" s="17" t="s">
        <v>0</v>
      </c>
      <c r="E63" s="17" t="s">
        <v>20</v>
      </c>
      <c r="F63" s="11">
        <v>800</v>
      </c>
      <c r="G63" s="6">
        <v>0</v>
      </c>
      <c r="H63" s="6">
        <v>0</v>
      </c>
      <c r="I63" s="18" t="e">
        <f t="shared" si="9"/>
        <v>#DIV/0!</v>
      </c>
    </row>
    <row r="64" spans="1:12" s="29" customFormat="1" ht="93.75" x14ac:dyDescent="0.2">
      <c r="A64" s="7" t="s">
        <v>44</v>
      </c>
      <c r="B64" s="17" t="s">
        <v>0</v>
      </c>
      <c r="C64" s="8" t="s">
        <v>26</v>
      </c>
      <c r="D64" s="8" t="s">
        <v>18</v>
      </c>
      <c r="E64" s="8" t="s">
        <v>19</v>
      </c>
      <c r="F64" s="11" t="s">
        <v>193</v>
      </c>
      <c r="G64" s="6">
        <f>SUM(G65:G67)</f>
        <v>4838.1121999999996</v>
      </c>
      <c r="H64" s="6">
        <f>SUM(H65:H67)</f>
        <v>4103.2</v>
      </c>
      <c r="I64" s="18">
        <f t="shared" si="9"/>
        <v>84.80993888484025</v>
      </c>
    </row>
    <row r="65" spans="1:9" s="29" customFormat="1" ht="75" x14ac:dyDescent="0.2">
      <c r="A65" s="7" t="s">
        <v>42</v>
      </c>
      <c r="B65" s="17" t="s">
        <v>0</v>
      </c>
      <c r="C65" s="8" t="s">
        <v>26</v>
      </c>
      <c r="D65" s="8" t="s">
        <v>0</v>
      </c>
      <c r="E65" s="8" t="s">
        <v>20</v>
      </c>
      <c r="F65" s="11">
        <v>100</v>
      </c>
      <c r="G65" s="6">
        <v>3481.5007299999997</v>
      </c>
      <c r="H65" s="6">
        <v>3301.2</v>
      </c>
      <c r="I65" s="18">
        <f t="shared" si="9"/>
        <v>94.821177877506869</v>
      </c>
    </row>
    <row r="66" spans="1:9" s="29" customFormat="1" ht="37.5" x14ac:dyDescent="0.2">
      <c r="A66" s="7" t="s">
        <v>43</v>
      </c>
      <c r="B66" s="8" t="s">
        <v>0</v>
      </c>
      <c r="C66" s="8" t="s">
        <v>26</v>
      </c>
      <c r="D66" s="8" t="s">
        <v>0</v>
      </c>
      <c r="E66" s="8" t="s">
        <v>20</v>
      </c>
      <c r="F66" s="11">
        <v>200</v>
      </c>
      <c r="G66" s="6">
        <v>1353.21147</v>
      </c>
      <c r="H66" s="6">
        <v>802</v>
      </c>
      <c r="I66" s="18">
        <f t="shared" si="9"/>
        <v>59.266420495238634</v>
      </c>
    </row>
    <row r="67" spans="1:9" s="29" customFormat="1" x14ac:dyDescent="0.2">
      <c r="A67" s="7" t="s">
        <v>16</v>
      </c>
      <c r="B67" s="8" t="s">
        <v>0</v>
      </c>
      <c r="C67" s="8" t="s">
        <v>26</v>
      </c>
      <c r="D67" s="8" t="s">
        <v>0</v>
      </c>
      <c r="E67" s="8" t="s">
        <v>20</v>
      </c>
      <c r="F67" s="8">
        <v>800</v>
      </c>
      <c r="G67" s="6">
        <v>3.4</v>
      </c>
      <c r="H67" s="6">
        <v>0</v>
      </c>
      <c r="I67" s="18">
        <f t="shared" si="9"/>
        <v>0</v>
      </c>
    </row>
    <row r="68" spans="1:9" s="29" customFormat="1" ht="98.25" customHeight="1" x14ac:dyDescent="0.2">
      <c r="A68" s="7" t="s">
        <v>45</v>
      </c>
      <c r="B68" s="8" t="s">
        <v>1</v>
      </c>
      <c r="C68" s="8" t="s">
        <v>39</v>
      </c>
      <c r="D68" s="8" t="s">
        <v>18</v>
      </c>
      <c r="E68" s="8" t="s">
        <v>19</v>
      </c>
      <c r="F68" s="8" t="s">
        <v>193</v>
      </c>
      <c r="G68" s="6">
        <f>G69</f>
        <v>48.582500000000003</v>
      </c>
      <c r="H68" s="6">
        <f>H69</f>
        <v>48.582500000000003</v>
      </c>
      <c r="I68" s="18">
        <f t="shared" si="9"/>
        <v>100</v>
      </c>
    </row>
    <row r="69" spans="1:9" s="29" customFormat="1" ht="75" x14ac:dyDescent="0.2">
      <c r="A69" s="7" t="s">
        <v>46</v>
      </c>
      <c r="B69" s="8" t="s">
        <v>1</v>
      </c>
      <c r="C69" s="8" t="s">
        <v>39</v>
      </c>
      <c r="D69" s="8" t="s">
        <v>0</v>
      </c>
      <c r="E69" s="8" t="s">
        <v>117</v>
      </c>
      <c r="F69" s="8" t="s">
        <v>193</v>
      </c>
      <c r="G69" s="6">
        <f>G70</f>
        <v>48.582500000000003</v>
      </c>
      <c r="H69" s="6">
        <f>H70</f>
        <v>48.582500000000003</v>
      </c>
      <c r="I69" s="18">
        <f t="shared" si="9"/>
        <v>100</v>
      </c>
    </row>
    <row r="70" spans="1:9" s="29" customFormat="1" ht="37.5" x14ac:dyDescent="0.2">
      <c r="A70" s="7" t="s">
        <v>43</v>
      </c>
      <c r="B70" s="8" t="s">
        <v>1</v>
      </c>
      <c r="C70" s="8" t="s">
        <v>39</v>
      </c>
      <c r="D70" s="8" t="s">
        <v>0</v>
      </c>
      <c r="E70" s="8" t="s">
        <v>117</v>
      </c>
      <c r="F70" s="8">
        <v>200</v>
      </c>
      <c r="G70" s="6">
        <v>48.582500000000003</v>
      </c>
      <c r="H70" s="6">
        <v>48.582500000000003</v>
      </c>
      <c r="I70" s="18">
        <f t="shared" si="9"/>
        <v>100</v>
      </c>
    </row>
    <row r="71" spans="1:9" s="29" customFormat="1" ht="135" customHeight="1" x14ac:dyDescent="0.2">
      <c r="A71" s="7" t="s">
        <v>47</v>
      </c>
      <c r="B71" s="8" t="s">
        <v>2</v>
      </c>
      <c r="C71" s="8" t="s">
        <v>39</v>
      </c>
      <c r="D71" s="8" t="s">
        <v>18</v>
      </c>
      <c r="E71" s="8" t="s">
        <v>19</v>
      </c>
      <c r="F71" s="11" t="s">
        <v>193</v>
      </c>
      <c r="G71" s="6">
        <f>G72</f>
        <v>164</v>
      </c>
      <c r="H71" s="6">
        <f>H72</f>
        <v>154.4</v>
      </c>
      <c r="I71" s="18">
        <f t="shared" si="9"/>
        <v>94.146341463414643</v>
      </c>
    </row>
    <row r="72" spans="1:9" s="29" customFormat="1" ht="131.25" x14ac:dyDescent="0.2">
      <c r="A72" s="7" t="s">
        <v>48</v>
      </c>
      <c r="B72" s="8" t="s">
        <v>2</v>
      </c>
      <c r="C72" s="8">
        <v>0</v>
      </c>
      <c r="D72" s="8" t="s">
        <v>0</v>
      </c>
      <c r="E72" s="8" t="s">
        <v>118</v>
      </c>
      <c r="F72" s="8" t="s">
        <v>193</v>
      </c>
      <c r="G72" s="6">
        <f>G73+G74</f>
        <v>164</v>
      </c>
      <c r="H72" s="6">
        <f>H73+H74</f>
        <v>154.4</v>
      </c>
      <c r="I72" s="18">
        <f t="shared" si="9"/>
        <v>94.146341463414643</v>
      </c>
    </row>
    <row r="73" spans="1:9" s="29" customFormat="1" ht="75" x14ac:dyDescent="0.2">
      <c r="A73" s="7" t="s">
        <v>42</v>
      </c>
      <c r="B73" s="8" t="s">
        <v>2</v>
      </c>
      <c r="C73" s="8">
        <v>0</v>
      </c>
      <c r="D73" s="8" t="s">
        <v>0</v>
      </c>
      <c r="E73" s="8" t="s">
        <v>118</v>
      </c>
      <c r="F73" s="8" t="s">
        <v>142</v>
      </c>
      <c r="G73" s="6">
        <v>144</v>
      </c>
      <c r="H73" s="6">
        <v>134.4</v>
      </c>
      <c r="I73" s="18">
        <f t="shared" si="9"/>
        <v>93.333333333333329</v>
      </c>
    </row>
    <row r="74" spans="1:9" s="29" customFormat="1" ht="37.5" x14ac:dyDescent="0.2">
      <c r="A74" s="7" t="s">
        <v>43</v>
      </c>
      <c r="B74" s="8" t="s">
        <v>2</v>
      </c>
      <c r="C74" s="12" t="s">
        <v>39</v>
      </c>
      <c r="D74" s="8" t="s">
        <v>0</v>
      </c>
      <c r="E74" s="11" t="s">
        <v>118</v>
      </c>
      <c r="F74" s="11">
        <v>200</v>
      </c>
      <c r="G74" s="6">
        <v>20</v>
      </c>
      <c r="H74" s="6">
        <v>20</v>
      </c>
      <c r="I74" s="18">
        <f t="shared" si="9"/>
        <v>100</v>
      </c>
    </row>
    <row r="75" spans="1:9" s="29" customFormat="1" ht="94.5" customHeight="1" x14ac:dyDescent="0.2">
      <c r="A75" s="15" t="s">
        <v>49</v>
      </c>
      <c r="B75" s="8" t="s">
        <v>3</v>
      </c>
      <c r="C75" s="12" t="s">
        <v>39</v>
      </c>
      <c r="D75" s="8" t="s">
        <v>18</v>
      </c>
      <c r="E75" s="11" t="s">
        <v>19</v>
      </c>
      <c r="F75" s="11" t="s">
        <v>193</v>
      </c>
      <c r="G75" s="6">
        <f>G76</f>
        <v>500</v>
      </c>
      <c r="H75" s="6">
        <f>H76</f>
        <v>450.8</v>
      </c>
      <c r="I75" s="18">
        <f t="shared" si="9"/>
        <v>90.160000000000011</v>
      </c>
    </row>
    <row r="76" spans="1:9" s="29" customFormat="1" ht="93.75" x14ac:dyDescent="0.2">
      <c r="A76" s="16" t="s">
        <v>50</v>
      </c>
      <c r="B76" s="8" t="s">
        <v>3</v>
      </c>
      <c r="C76" s="8" t="s">
        <v>39</v>
      </c>
      <c r="D76" s="8" t="s">
        <v>0</v>
      </c>
      <c r="E76" s="8" t="s">
        <v>119</v>
      </c>
      <c r="F76" s="11" t="s">
        <v>193</v>
      </c>
      <c r="G76" s="6">
        <f>G77</f>
        <v>500</v>
      </c>
      <c r="H76" s="6">
        <f>H77</f>
        <v>450.8</v>
      </c>
      <c r="I76" s="18">
        <f t="shared" si="9"/>
        <v>90.160000000000011</v>
      </c>
    </row>
    <row r="77" spans="1:9" s="29" customFormat="1" ht="37.5" x14ac:dyDescent="0.2">
      <c r="A77" s="16" t="s">
        <v>43</v>
      </c>
      <c r="B77" s="8" t="s">
        <v>3</v>
      </c>
      <c r="C77" s="8" t="s">
        <v>39</v>
      </c>
      <c r="D77" s="8" t="s">
        <v>0</v>
      </c>
      <c r="E77" s="8" t="s">
        <v>119</v>
      </c>
      <c r="F77" s="11">
        <v>200</v>
      </c>
      <c r="G77" s="6">
        <v>500</v>
      </c>
      <c r="H77" s="6">
        <v>450.8</v>
      </c>
      <c r="I77" s="18">
        <f t="shared" si="9"/>
        <v>90.160000000000011</v>
      </c>
    </row>
    <row r="78" spans="1:9" s="29" customFormat="1" ht="75" x14ac:dyDescent="0.2">
      <c r="A78" s="16" t="s">
        <v>51</v>
      </c>
      <c r="B78" s="8" t="s">
        <v>4</v>
      </c>
      <c r="C78" s="8" t="s">
        <v>39</v>
      </c>
      <c r="D78" s="8" t="s">
        <v>18</v>
      </c>
      <c r="E78" s="8" t="s">
        <v>120</v>
      </c>
      <c r="F78" s="11" t="s">
        <v>193</v>
      </c>
      <c r="G78" s="6">
        <f>G79</f>
        <v>500</v>
      </c>
      <c r="H78" s="6">
        <f>H79</f>
        <v>414</v>
      </c>
      <c r="I78" s="18">
        <f t="shared" si="9"/>
        <v>82.8</v>
      </c>
    </row>
    <row r="79" spans="1:9" s="29" customFormat="1" ht="56.25" x14ac:dyDescent="0.2">
      <c r="A79" s="7" t="s">
        <v>52</v>
      </c>
      <c r="B79" s="8" t="s">
        <v>4</v>
      </c>
      <c r="C79" s="8" t="s">
        <v>39</v>
      </c>
      <c r="D79" s="8" t="s">
        <v>0</v>
      </c>
      <c r="E79" s="8" t="s">
        <v>121</v>
      </c>
      <c r="F79" s="11" t="s">
        <v>193</v>
      </c>
      <c r="G79" s="6">
        <f>G80</f>
        <v>500</v>
      </c>
      <c r="H79" s="6">
        <f>H80</f>
        <v>414</v>
      </c>
      <c r="I79" s="18">
        <f t="shared" si="9"/>
        <v>82.8</v>
      </c>
    </row>
    <row r="80" spans="1:9" s="29" customFormat="1" ht="37.5" x14ac:dyDescent="0.2">
      <c r="A80" s="16" t="s">
        <v>43</v>
      </c>
      <c r="B80" s="8" t="s">
        <v>4</v>
      </c>
      <c r="C80" s="8" t="s">
        <v>39</v>
      </c>
      <c r="D80" s="8" t="s">
        <v>0</v>
      </c>
      <c r="E80" s="8" t="s">
        <v>121</v>
      </c>
      <c r="F80" s="11" t="s">
        <v>15</v>
      </c>
      <c r="G80" s="6">
        <v>500</v>
      </c>
      <c r="H80" s="6">
        <v>414</v>
      </c>
      <c r="I80" s="18">
        <f t="shared" si="9"/>
        <v>82.8</v>
      </c>
    </row>
    <row r="81" spans="1:9" s="29" customFormat="1" ht="99" customHeight="1" x14ac:dyDescent="0.2">
      <c r="A81" s="7" t="s">
        <v>53</v>
      </c>
      <c r="B81" s="8" t="s">
        <v>9</v>
      </c>
      <c r="C81" s="8" t="s">
        <v>39</v>
      </c>
      <c r="D81" s="8" t="s">
        <v>18</v>
      </c>
      <c r="E81" s="8" t="s">
        <v>19</v>
      </c>
      <c r="F81" s="11" t="s">
        <v>193</v>
      </c>
      <c r="G81" s="6">
        <f>G82+G87+G90+G93</f>
        <v>935.05711999999994</v>
      </c>
      <c r="H81" s="6">
        <f>H82+H87+H90+H93</f>
        <v>934.95712000000003</v>
      </c>
      <c r="I81" s="18">
        <f t="shared" si="9"/>
        <v>99.989305466173022</v>
      </c>
    </row>
    <row r="82" spans="1:9" s="29" customFormat="1" ht="93.75" x14ac:dyDescent="0.2">
      <c r="A82" s="7" t="s">
        <v>54</v>
      </c>
      <c r="B82" s="8" t="s">
        <v>9</v>
      </c>
      <c r="C82" s="8" t="s">
        <v>22</v>
      </c>
      <c r="D82" s="8" t="s">
        <v>18</v>
      </c>
      <c r="E82" s="8" t="s">
        <v>40</v>
      </c>
      <c r="F82" s="11" t="s">
        <v>193</v>
      </c>
      <c r="G82" s="6">
        <f>G84+G86</f>
        <v>393.2</v>
      </c>
      <c r="H82" s="6">
        <f>H84+H86</f>
        <v>393.2</v>
      </c>
      <c r="I82" s="18">
        <f t="shared" si="9"/>
        <v>100</v>
      </c>
    </row>
    <row r="83" spans="1:9" s="29" customFormat="1" ht="75" x14ac:dyDescent="0.2">
      <c r="A83" s="7" t="s">
        <v>55</v>
      </c>
      <c r="B83" s="8" t="s">
        <v>9</v>
      </c>
      <c r="C83" s="8" t="s">
        <v>22</v>
      </c>
      <c r="D83" s="8" t="s">
        <v>0</v>
      </c>
      <c r="E83" s="8" t="s">
        <v>122</v>
      </c>
      <c r="F83" s="11" t="s">
        <v>193</v>
      </c>
      <c r="G83" s="6">
        <f>G84</f>
        <v>50</v>
      </c>
      <c r="H83" s="6">
        <f>H84</f>
        <v>50</v>
      </c>
      <c r="I83" s="18">
        <f t="shared" si="9"/>
        <v>100</v>
      </c>
    </row>
    <row r="84" spans="1:9" s="29" customFormat="1" ht="37.5" x14ac:dyDescent="0.2">
      <c r="A84" s="7" t="s">
        <v>43</v>
      </c>
      <c r="B84" s="8" t="s">
        <v>9</v>
      </c>
      <c r="C84" s="8" t="s">
        <v>22</v>
      </c>
      <c r="D84" s="8" t="s">
        <v>0</v>
      </c>
      <c r="E84" s="8" t="s">
        <v>122</v>
      </c>
      <c r="F84" s="11">
        <v>200</v>
      </c>
      <c r="G84" s="6">
        <v>50</v>
      </c>
      <c r="H84" s="6">
        <v>50</v>
      </c>
      <c r="I84" s="18">
        <f t="shared" si="9"/>
        <v>100</v>
      </c>
    </row>
    <row r="85" spans="1:9" s="29" customFormat="1" ht="173.25" customHeight="1" x14ac:dyDescent="0.2">
      <c r="A85" s="13" t="s">
        <v>115</v>
      </c>
      <c r="B85" s="17" t="s">
        <v>9</v>
      </c>
      <c r="C85" s="17" t="s">
        <v>22</v>
      </c>
      <c r="D85" s="17" t="s">
        <v>0</v>
      </c>
      <c r="E85" s="17" t="s">
        <v>32</v>
      </c>
      <c r="F85" s="11" t="s">
        <v>193</v>
      </c>
      <c r="G85" s="6">
        <f>G86</f>
        <v>343.2</v>
      </c>
      <c r="H85" s="6">
        <f>H86</f>
        <v>343.2</v>
      </c>
      <c r="I85" s="18">
        <f t="shared" si="9"/>
        <v>100</v>
      </c>
    </row>
    <row r="86" spans="1:9" s="29" customFormat="1" ht="37.5" x14ac:dyDescent="0.2">
      <c r="A86" s="13" t="s">
        <v>43</v>
      </c>
      <c r="B86" s="17" t="s">
        <v>9</v>
      </c>
      <c r="C86" s="17" t="s">
        <v>22</v>
      </c>
      <c r="D86" s="17" t="s">
        <v>0</v>
      </c>
      <c r="E86" s="17" t="s">
        <v>32</v>
      </c>
      <c r="F86" s="11">
        <v>200</v>
      </c>
      <c r="G86" s="6">
        <v>343.2</v>
      </c>
      <c r="H86" s="6">
        <v>343.2</v>
      </c>
      <c r="I86" s="18">
        <f t="shared" si="9"/>
        <v>100</v>
      </c>
    </row>
    <row r="87" spans="1:9" s="29" customFormat="1" ht="37.5" x14ac:dyDescent="0.2">
      <c r="A87" s="7" t="s">
        <v>56</v>
      </c>
      <c r="B87" s="17" t="s">
        <v>9</v>
      </c>
      <c r="C87" s="17" t="s">
        <v>26</v>
      </c>
      <c r="D87" s="17" t="s">
        <v>18</v>
      </c>
      <c r="E87" s="17" t="s">
        <v>19</v>
      </c>
      <c r="F87" s="11" t="s">
        <v>193</v>
      </c>
      <c r="G87" s="6">
        <f>G88</f>
        <v>484.12736000000001</v>
      </c>
      <c r="H87" s="6">
        <f>H88</f>
        <v>484.12736000000001</v>
      </c>
      <c r="I87" s="18">
        <f t="shared" si="9"/>
        <v>100</v>
      </c>
    </row>
    <row r="88" spans="1:9" s="29" customFormat="1" ht="60" customHeight="1" x14ac:dyDescent="0.2">
      <c r="A88" s="7" t="s">
        <v>57</v>
      </c>
      <c r="B88" s="17" t="s">
        <v>9</v>
      </c>
      <c r="C88" s="17" t="s">
        <v>26</v>
      </c>
      <c r="D88" s="17" t="s">
        <v>0</v>
      </c>
      <c r="E88" s="17" t="s">
        <v>25</v>
      </c>
      <c r="F88" s="11" t="s">
        <v>193</v>
      </c>
      <c r="G88" s="6">
        <f>G89</f>
        <v>484.12736000000001</v>
      </c>
      <c r="H88" s="6">
        <f>H89</f>
        <v>484.12736000000001</v>
      </c>
      <c r="I88" s="18">
        <f t="shared" si="9"/>
        <v>100</v>
      </c>
    </row>
    <row r="89" spans="1:9" s="29" customFormat="1" x14ac:dyDescent="0.2">
      <c r="A89" s="7" t="s">
        <v>8</v>
      </c>
      <c r="B89" s="17" t="s">
        <v>9</v>
      </c>
      <c r="C89" s="17" t="s">
        <v>26</v>
      </c>
      <c r="D89" s="17" t="s">
        <v>18</v>
      </c>
      <c r="E89" s="17" t="s">
        <v>25</v>
      </c>
      <c r="F89" s="11">
        <v>500</v>
      </c>
      <c r="G89" s="6">
        <v>484.12736000000001</v>
      </c>
      <c r="H89" s="6">
        <v>484.12736000000001</v>
      </c>
      <c r="I89" s="18">
        <f t="shared" si="9"/>
        <v>100</v>
      </c>
    </row>
    <row r="90" spans="1:9" s="29" customFormat="1" ht="75" x14ac:dyDescent="0.2">
      <c r="A90" s="7" t="s">
        <v>58</v>
      </c>
      <c r="B90" s="17" t="s">
        <v>9</v>
      </c>
      <c r="C90" s="17" t="s">
        <v>27</v>
      </c>
      <c r="D90" s="17" t="s">
        <v>18</v>
      </c>
      <c r="E90" s="17" t="s">
        <v>19</v>
      </c>
      <c r="F90" s="11" t="s">
        <v>193</v>
      </c>
      <c r="G90" s="6">
        <f>G91</f>
        <v>41.5</v>
      </c>
      <c r="H90" s="6">
        <f>H91</f>
        <v>41.4</v>
      </c>
      <c r="I90" s="18">
        <f t="shared" si="9"/>
        <v>99.759036144578303</v>
      </c>
    </row>
    <row r="91" spans="1:9" s="29" customFormat="1" ht="56.25" x14ac:dyDescent="0.2">
      <c r="A91" s="7" t="s">
        <v>59</v>
      </c>
      <c r="B91" s="17" t="s">
        <v>9</v>
      </c>
      <c r="C91" s="17" t="s">
        <v>27</v>
      </c>
      <c r="D91" s="17" t="s">
        <v>0</v>
      </c>
      <c r="E91" s="17" t="s">
        <v>123</v>
      </c>
      <c r="F91" s="11" t="s">
        <v>193</v>
      </c>
      <c r="G91" s="6">
        <f>G92</f>
        <v>41.5</v>
      </c>
      <c r="H91" s="6">
        <f>H92</f>
        <v>41.4</v>
      </c>
      <c r="I91" s="18">
        <f t="shared" si="9"/>
        <v>99.759036144578303</v>
      </c>
    </row>
    <row r="92" spans="1:9" s="29" customFormat="1" ht="37.5" x14ac:dyDescent="0.2">
      <c r="A92" s="7" t="s">
        <v>43</v>
      </c>
      <c r="B92" s="17" t="s">
        <v>9</v>
      </c>
      <c r="C92" s="17" t="s">
        <v>27</v>
      </c>
      <c r="D92" s="17" t="s">
        <v>0</v>
      </c>
      <c r="E92" s="17" t="s">
        <v>123</v>
      </c>
      <c r="F92" s="11">
        <v>200</v>
      </c>
      <c r="G92" s="6">
        <v>41.5</v>
      </c>
      <c r="H92" s="6">
        <v>41.4</v>
      </c>
      <c r="I92" s="18">
        <f t="shared" si="9"/>
        <v>99.759036144578303</v>
      </c>
    </row>
    <row r="93" spans="1:9" s="29" customFormat="1" ht="75" x14ac:dyDescent="0.2">
      <c r="A93" s="7" t="s">
        <v>60</v>
      </c>
      <c r="B93" s="17" t="s">
        <v>9</v>
      </c>
      <c r="C93" s="17" t="s">
        <v>24</v>
      </c>
      <c r="D93" s="17" t="s">
        <v>18</v>
      </c>
      <c r="E93" s="17" t="s">
        <v>19</v>
      </c>
      <c r="F93" s="11" t="s">
        <v>193</v>
      </c>
      <c r="G93" s="6">
        <f>G94</f>
        <v>16.229759999999999</v>
      </c>
      <c r="H93" s="6">
        <f>H94</f>
        <v>16.229759999999999</v>
      </c>
      <c r="I93" s="18">
        <f t="shared" si="9"/>
        <v>100</v>
      </c>
    </row>
    <row r="94" spans="1:9" s="29" customFormat="1" ht="56.25" x14ac:dyDescent="0.2">
      <c r="A94" s="13" t="s">
        <v>61</v>
      </c>
      <c r="B94" s="17" t="s">
        <v>9</v>
      </c>
      <c r="C94" s="17" t="s">
        <v>24</v>
      </c>
      <c r="D94" s="17" t="s">
        <v>0</v>
      </c>
      <c r="E94" s="17" t="s">
        <v>123</v>
      </c>
      <c r="F94" s="11" t="s">
        <v>193</v>
      </c>
      <c r="G94" s="6">
        <f>G95</f>
        <v>16.229759999999999</v>
      </c>
      <c r="H94" s="6">
        <f>H95</f>
        <v>16.229759999999999</v>
      </c>
      <c r="I94" s="18">
        <f t="shared" si="9"/>
        <v>100</v>
      </c>
    </row>
    <row r="95" spans="1:9" s="29" customFormat="1" ht="37.5" x14ac:dyDescent="0.2">
      <c r="A95" s="13" t="s">
        <v>43</v>
      </c>
      <c r="B95" s="17" t="s">
        <v>9</v>
      </c>
      <c r="C95" s="17" t="s">
        <v>24</v>
      </c>
      <c r="D95" s="17" t="s">
        <v>0</v>
      </c>
      <c r="E95" s="17" t="s">
        <v>123</v>
      </c>
      <c r="F95" s="11">
        <v>200</v>
      </c>
      <c r="G95" s="6">
        <v>16.229759999999999</v>
      </c>
      <c r="H95" s="6">
        <v>16.229759999999999</v>
      </c>
      <c r="I95" s="18">
        <f t="shared" si="9"/>
        <v>100</v>
      </c>
    </row>
    <row r="96" spans="1:9" s="29" customFormat="1" ht="80.25" customHeight="1" x14ac:dyDescent="0.2">
      <c r="A96" s="7" t="s">
        <v>62</v>
      </c>
      <c r="B96" s="17" t="s">
        <v>5</v>
      </c>
      <c r="C96" s="17" t="s">
        <v>39</v>
      </c>
      <c r="D96" s="17" t="s">
        <v>18</v>
      </c>
      <c r="E96" s="17" t="s">
        <v>19</v>
      </c>
      <c r="F96" s="11" t="s">
        <v>193</v>
      </c>
      <c r="G96" s="6">
        <f>G97</f>
        <v>57</v>
      </c>
      <c r="H96" s="6">
        <f>H97</f>
        <v>47</v>
      </c>
      <c r="I96" s="18">
        <f t="shared" si="9"/>
        <v>82.456140350877192</v>
      </c>
    </row>
    <row r="97" spans="1:9" s="29" customFormat="1" ht="56.25" x14ac:dyDescent="0.2">
      <c r="A97" s="13" t="s">
        <v>63</v>
      </c>
      <c r="B97" s="17" t="s">
        <v>5</v>
      </c>
      <c r="C97" s="17" t="s">
        <v>39</v>
      </c>
      <c r="D97" s="17" t="s">
        <v>0</v>
      </c>
      <c r="E97" s="17" t="s">
        <v>19</v>
      </c>
      <c r="F97" s="11" t="s">
        <v>193</v>
      </c>
      <c r="G97" s="6">
        <f>G98</f>
        <v>57</v>
      </c>
      <c r="H97" s="6">
        <f>H98</f>
        <v>47</v>
      </c>
      <c r="I97" s="18">
        <f t="shared" si="9"/>
        <v>82.456140350877192</v>
      </c>
    </row>
    <row r="98" spans="1:9" s="29" customFormat="1" ht="37.5" x14ac:dyDescent="0.2">
      <c r="A98" s="7" t="s">
        <v>43</v>
      </c>
      <c r="B98" s="17" t="s">
        <v>5</v>
      </c>
      <c r="C98" s="17" t="s">
        <v>39</v>
      </c>
      <c r="D98" s="17" t="s">
        <v>0</v>
      </c>
      <c r="E98" s="17" t="s">
        <v>124</v>
      </c>
      <c r="F98" s="11">
        <v>200</v>
      </c>
      <c r="G98" s="6">
        <v>57</v>
      </c>
      <c r="H98" s="6">
        <v>47</v>
      </c>
      <c r="I98" s="18">
        <f t="shared" si="9"/>
        <v>82.456140350877192</v>
      </c>
    </row>
    <row r="99" spans="1:9" s="29" customFormat="1" ht="117.75" customHeight="1" x14ac:dyDescent="0.2">
      <c r="A99" s="7" t="s">
        <v>64</v>
      </c>
      <c r="B99" s="17" t="s">
        <v>6</v>
      </c>
      <c r="C99" s="17" t="s">
        <v>39</v>
      </c>
      <c r="D99" s="17" t="s">
        <v>18</v>
      </c>
      <c r="E99" s="17" t="s">
        <v>19</v>
      </c>
      <c r="F99" s="11" t="s">
        <v>193</v>
      </c>
      <c r="G99" s="6">
        <f>G100+G104+G107</f>
        <v>6040.3504300000004</v>
      </c>
      <c r="H99" s="6">
        <f>H100+H104+H107</f>
        <v>5928.4211999999998</v>
      </c>
      <c r="I99" s="18">
        <f t="shared" si="9"/>
        <v>98.146974562202672</v>
      </c>
    </row>
    <row r="100" spans="1:9" s="29" customFormat="1" ht="75" x14ac:dyDescent="0.2">
      <c r="A100" s="15" t="s">
        <v>65</v>
      </c>
      <c r="B100" s="17" t="s">
        <v>6</v>
      </c>
      <c r="C100" s="17" t="s">
        <v>22</v>
      </c>
      <c r="D100" s="17" t="s">
        <v>18</v>
      </c>
      <c r="E100" s="17" t="s">
        <v>19</v>
      </c>
      <c r="F100" s="11" t="s">
        <v>193</v>
      </c>
      <c r="G100" s="6">
        <f t="shared" ref="G100:H102" si="10">G101</f>
        <v>5125.7292300000008</v>
      </c>
      <c r="H100" s="6">
        <f t="shared" si="10"/>
        <v>5037.6000000000004</v>
      </c>
      <c r="I100" s="18">
        <f t="shared" si="9"/>
        <v>98.280649912519863</v>
      </c>
    </row>
    <row r="101" spans="1:9" ht="112.5" x14ac:dyDescent="0.2">
      <c r="A101" s="7" t="s">
        <v>66</v>
      </c>
      <c r="B101" s="17" t="s">
        <v>6</v>
      </c>
      <c r="C101" s="17" t="s">
        <v>22</v>
      </c>
      <c r="D101" s="17" t="s">
        <v>1</v>
      </c>
      <c r="E101" s="17" t="s">
        <v>19</v>
      </c>
      <c r="F101" s="11" t="s">
        <v>193</v>
      </c>
      <c r="G101" s="6">
        <f t="shared" si="10"/>
        <v>5125.7292300000008</v>
      </c>
      <c r="H101" s="6">
        <f t="shared" si="10"/>
        <v>5037.6000000000004</v>
      </c>
      <c r="I101" s="18">
        <f t="shared" si="9"/>
        <v>98.280649912519863</v>
      </c>
    </row>
    <row r="102" spans="1:9" ht="93.75" x14ac:dyDescent="0.2">
      <c r="A102" s="13" t="s">
        <v>67</v>
      </c>
      <c r="B102" s="17" t="s">
        <v>6</v>
      </c>
      <c r="C102" s="17" t="s">
        <v>22</v>
      </c>
      <c r="D102" s="17" t="s">
        <v>1</v>
      </c>
      <c r="E102" s="17" t="s">
        <v>125</v>
      </c>
      <c r="F102" s="11" t="s">
        <v>193</v>
      </c>
      <c r="G102" s="6">
        <f t="shared" si="10"/>
        <v>5125.7292300000008</v>
      </c>
      <c r="H102" s="6">
        <f t="shared" si="10"/>
        <v>5037.6000000000004</v>
      </c>
      <c r="I102" s="18">
        <f t="shared" si="9"/>
        <v>98.280649912519863</v>
      </c>
    </row>
    <row r="103" spans="1:9" ht="37.5" x14ac:dyDescent="0.2">
      <c r="A103" s="13" t="s">
        <v>43</v>
      </c>
      <c r="B103" s="17" t="s">
        <v>6</v>
      </c>
      <c r="C103" s="17" t="s">
        <v>22</v>
      </c>
      <c r="D103" s="17" t="s">
        <v>1</v>
      </c>
      <c r="E103" s="17" t="s">
        <v>125</v>
      </c>
      <c r="F103" s="11">
        <v>200</v>
      </c>
      <c r="G103" s="6">
        <v>5125.7292300000008</v>
      </c>
      <c r="H103" s="6">
        <v>5037.6000000000004</v>
      </c>
      <c r="I103" s="18">
        <f t="shared" si="9"/>
        <v>98.280649912519863</v>
      </c>
    </row>
    <row r="104" spans="1:9" ht="75" x14ac:dyDescent="0.2">
      <c r="A104" s="7" t="s">
        <v>68</v>
      </c>
      <c r="B104" s="17" t="s">
        <v>6</v>
      </c>
      <c r="C104" s="17" t="s">
        <v>26</v>
      </c>
      <c r="D104" s="17" t="s">
        <v>18</v>
      </c>
      <c r="E104" s="17" t="s">
        <v>19</v>
      </c>
      <c r="F104" s="11" t="s">
        <v>193</v>
      </c>
      <c r="G104" s="6">
        <f>G105</f>
        <v>189.62119999999999</v>
      </c>
      <c r="H104" s="6">
        <f>H105</f>
        <v>189.62119999999999</v>
      </c>
      <c r="I104" s="18">
        <f t="shared" si="9"/>
        <v>100</v>
      </c>
    </row>
    <row r="105" spans="1:9" s="29" customFormat="1" ht="81" customHeight="1" x14ac:dyDescent="0.2">
      <c r="A105" s="7" t="s">
        <v>69</v>
      </c>
      <c r="B105" s="17" t="s">
        <v>6</v>
      </c>
      <c r="C105" s="17" t="s">
        <v>26</v>
      </c>
      <c r="D105" s="17" t="s">
        <v>0</v>
      </c>
      <c r="E105" s="17" t="s">
        <v>125</v>
      </c>
      <c r="F105" s="11" t="s">
        <v>193</v>
      </c>
      <c r="G105" s="6">
        <f>G106</f>
        <v>189.62119999999999</v>
      </c>
      <c r="H105" s="6">
        <f>H106</f>
        <v>189.62119999999999</v>
      </c>
      <c r="I105" s="18">
        <f t="shared" si="9"/>
        <v>100</v>
      </c>
    </row>
    <row r="106" spans="1:9" s="29" customFormat="1" ht="37.5" x14ac:dyDescent="0.2">
      <c r="A106" s="7" t="s">
        <v>43</v>
      </c>
      <c r="B106" s="17" t="s">
        <v>6</v>
      </c>
      <c r="C106" s="17" t="s">
        <v>26</v>
      </c>
      <c r="D106" s="17" t="s">
        <v>0</v>
      </c>
      <c r="E106" s="17" t="s">
        <v>125</v>
      </c>
      <c r="F106" s="11">
        <v>200</v>
      </c>
      <c r="G106" s="6">
        <v>189.62119999999999</v>
      </c>
      <c r="H106" s="6">
        <v>189.62119999999999</v>
      </c>
      <c r="I106" s="18">
        <f t="shared" si="9"/>
        <v>100</v>
      </c>
    </row>
    <row r="107" spans="1:9" s="29" customFormat="1" ht="99" customHeight="1" x14ac:dyDescent="0.2">
      <c r="A107" s="13" t="s">
        <v>70</v>
      </c>
      <c r="B107" s="17" t="s">
        <v>6</v>
      </c>
      <c r="C107" s="17" t="s">
        <v>27</v>
      </c>
      <c r="D107" s="17" t="s">
        <v>18</v>
      </c>
      <c r="E107" s="17" t="s">
        <v>19</v>
      </c>
      <c r="F107" s="11" t="s">
        <v>193</v>
      </c>
      <c r="G107" s="6">
        <f>G108</f>
        <v>725</v>
      </c>
      <c r="H107" s="6">
        <f>H108</f>
        <v>701.2</v>
      </c>
      <c r="I107" s="18">
        <f t="shared" si="9"/>
        <v>96.717241379310352</v>
      </c>
    </row>
    <row r="108" spans="1:9" s="29" customFormat="1" ht="99" customHeight="1" x14ac:dyDescent="0.2">
      <c r="A108" s="7" t="s">
        <v>71</v>
      </c>
      <c r="B108" s="17" t="s">
        <v>6</v>
      </c>
      <c r="C108" s="17" t="s">
        <v>27</v>
      </c>
      <c r="D108" s="17" t="s">
        <v>0</v>
      </c>
      <c r="E108" s="17" t="s">
        <v>19</v>
      </c>
      <c r="F108" s="11" t="s">
        <v>193</v>
      </c>
      <c r="G108" s="6">
        <f>G109</f>
        <v>725</v>
      </c>
      <c r="H108" s="6">
        <f>H109</f>
        <v>701.2</v>
      </c>
      <c r="I108" s="18">
        <f t="shared" si="9"/>
        <v>96.717241379310352</v>
      </c>
    </row>
    <row r="109" spans="1:9" s="29" customFormat="1" ht="37.5" x14ac:dyDescent="0.2">
      <c r="A109" s="7" t="s">
        <v>72</v>
      </c>
      <c r="B109" s="17" t="s">
        <v>6</v>
      </c>
      <c r="C109" s="17" t="s">
        <v>27</v>
      </c>
      <c r="D109" s="17" t="s">
        <v>0</v>
      </c>
      <c r="E109" s="17" t="s">
        <v>126</v>
      </c>
      <c r="F109" s="11">
        <v>200</v>
      </c>
      <c r="G109" s="6">
        <v>725</v>
      </c>
      <c r="H109" s="6">
        <v>701.2</v>
      </c>
      <c r="I109" s="18">
        <f t="shared" si="9"/>
        <v>96.717241379310352</v>
      </c>
    </row>
    <row r="110" spans="1:9" s="29" customFormat="1" ht="187.5" x14ac:dyDescent="0.2">
      <c r="A110" s="7" t="s">
        <v>73</v>
      </c>
      <c r="B110" s="17" t="s">
        <v>21</v>
      </c>
      <c r="C110" s="17" t="s">
        <v>39</v>
      </c>
      <c r="D110" s="17" t="s">
        <v>18</v>
      </c>
      <c r="E110" s="17" t="s">
        <v>19</v>
      </c>
      <c r="F110" s="11" t="s">
        <v>193</v>
      </c>
      <c r="G110" s="6">
        <f>G111</f>
        <v>5</v>
      </c>
      <c r="H110" s="6">
        <f>H111</f>
        <v>4.9000000000000004</v>
      </c>
      <c r="I110" s="18">
        <f t="shared" si="9"/>
        <v>98.000000000000014</v>
      </c>
    </row>
    <row r="111" spans="1:9" s="29" customFormat="1" ht="168.75" x14ac:dyDescent="0.2">
      <c r="A111" s="7" t="s">
        <v>74</v>
      </c>
      <c r="B111" s="17" t="s">
        <v>21</v>
      </c>
      <c r="C111" s="17" t="s">
        <v>39</v>
      </c>
      <c r="D111" s="17" t="s">
        <v>0</v>
      </c>
      <c r="E111" s="17" t="s">
        <v>127</v>
      </c>
      <c r="F111" s="11" t="s">
        <v>193</v>
      </c>
      <c r="G111" s="6">
        <f>G112</f>
        <v>5</v>
      </c>
      <c r="H111" s="6">
        <f>H112</f>
        <v>4.9000000000000004</v>
      </c>
      <c r="I111" s="18">
        <f t="shared" si="9"/>
        <v>98.000000000000014</v>
      </c>
    </row>
    <row r="112" spans="1:9" s="29" customFormat="1" ht="37.5" x14ac:dyDescent="0.2">
      <c r="A112" s="7" t="s">
        <v>43</v>
      </c>
      <c r="B112" s="17" t="s">
        <v>21</v>
      </c>
      <c r="C112" s="17" t="s">
        <v>39</v>
      </c>
      <c r="D112" s="17" t="s">
        <v>0</v>
      </c>
      <c r="E112" s="17" t="s">
        <v>127</v>
      </c>
      <c r="F112" s="11">
        <v>200</v>
      </c>
      <c r="G112" s="6">
        <v>5</v>
      </c>
      <c r="H112" s="6">
        <v>4.9000000000000004</v>
      </c>
      <c r="I112" s="18">
        <f t="shared" si="9"/>
        <v>98.000000000000014</v>
      </c>
    </row>
    <row r="113" spans="1:9" ht="56.25" x14ac:dyDescent="0.2">
      <c r="A113" s="7" t="s">
        <v>75</v>
      </c>
      <c r="B113" s="17" t="s">
        <v>76</v>
      </c>
      <c r="C113" s="17" t="s">
        <v>39</v>
      </c>
      <c r="D113" s="17" t="s">
        <v>18</v>
      </c>
      <c r="E113" s="17" t="s">
        <v>19</v>
      </c>
      <c r="F113" s="11" t="s">
        <v>193</v>
      </c>
      <c r="G113" s="6">
        <f>G114</f>
        <v>41727.586070000005</v>
      </c>
      <c r="H113" s="6">
        <f>H114</f>
        <v>41622.699999999997</v>
      </c>
      <c r="I113" s="18">
        <f t="shared" si="9"/>
        <v>99.748640935461594</v>
      </c>
    </row>
    <row r="114" spans="1:9" ht="56.25" x14ac:dyDescent="0.2">
      <c r="A114" s="7" t="s">
        <v>77</v>
      </c>
      <c r="B114" s="17" t="s">
        <v>76</v>
      </c>
      <c r="C114" s="17" t="s">
        <v>39</v>
      </c>
      <c r="D114" s="17" t="s">
        <v>0</v>
      </c>
      <c r="E114" s="17" t="s">
        <v>19</v>
      </c>
      <c r="F114" s="11" t="s">
        <v>193</v>
      </c>
      <c r="G114" s="6">
        <f>G115+G118</f>
        <v>41727.586070000005</v>
      </c>
      <c r="H114" s="6">
        <f>H115+H118</f>
        <v>41622.699999999997</v>
      </c>
      <c r="I114" s="18">
        <f t="shared" si="9"/>
        <v>99.748640935461594</v>
      </c>
    </row>
    <row r="115" spans="1:9" x14ac:dyDescent="0.2">
      <c r="A115" s="7" t="s">
        <v>78</v>
      </c>
      <c r="B115" s="17" t="s">
        <v>76</v>
      </c>
      <c r="C115" s="17" t="s">
        <v>39</v>
      </c>
      <c r="D115" s="17" t="s">
        <v>0</v>
      </c>
      <c r="E115" s="17" t="s">
        <v>128</v>
      </c>
      <c r="F115" s="11" t="s">
        <v>193</v>
      </c>
      <c r="G115" s="6">
        <f>G116+G117</f>
        <v>510.5</v>
      </c>
      <c r="H115" s="6">
        <f>H116+H117</f>
        <v>500.5</v>
      </c>
      <c r="I115" s="18">
        <f t="shared" si="9"/>
        <v>98.041136141038194</v>
      </c>
    </row>
    <row r="116" spans="1:9" ht="37.5" x14ac:dyDescent="0.2">
      <c r="A116" s="7" t="s">
        <v>79</v>
      </c>
      <c r="B116" s="17" t="s">
        <v>76</v>
      </c>
      <c r="C116" s="17" t="s">
        <v>39</v>
      </c>
      <c r="D116" s="17" t="s">
        <v>0</v>
      </c>
      <c r="E116" s="17" t="s">
        <v>128</v>
      </c>
      <c r="F116" s="11" t="s">
        <v>15</v>
      </c>
      <c r="G116" s="6">
        <v>258.5</v>
      </c>
      <c r="H116" s="6">
        <v>248.5</v>
      </c>
      <c r="I116" s="18">
        <f t="shared" si="9"/>
        <v>96.131528046421664</v>
      </c>
    </row>
    <row r="117" spans="1:9" ht="58.5" customHeight="1" x14ac:dyDescent="0.2">
      <c r="A117" s="7" t="s">
        <v>80</v>
      </c>
      <c r="B117" s="8" t="s">
        <v>76</v>
      </c>
      <c r="C117" s="9" t="s">
        <v>39</v>
      </c>
      <c r="D117" s="8" t="s">
        <v>0</v>
      </c>
      <c r="E117" s="8" t="s">
        <v>128</v>
      </c>
      <c r="F117" s="8" t="s">
        <v>30</v>
      </c>
      <c r="G117" s="6">
        <v>252</v>
      </c>
      <c r="H117" s="6">
        <v>252</v>
      </c>
      <c r="I117" s="18">
        <f t="shared" si="9"/>
        <v>100</v>
      </c>
    </row>
    <row r="118" spans="1:9" ht="75" x14ac:dyDescent="0.2">
      <c r="A118" s="7" t="s">
        <v>81</v>
      </c>
      <c r="B118" s="8" t="s">
        <v>76</v>
      </c>
      <c r="C118" s="8" t="s">
        <v>39</v>
      </c>
      <c r="D118" s="8" t="s">
        <v>0</v>
      </c>
      <c r="E118" s="8" t="s">
        <v>129</v>
      </c>
      <c r="F118" s="11" t="s">
        <v>193</v>
      </c>
      <c r="G118" s="6">
        <f>G119</f>
        <v>41217.086070000005</v>
      </c>
      <c r="H118" s="6">
        <f>H119</f>
        <v>41122.199999999997</v>
      </c>
      <c r="I118" s="18">
        <f t="shared" si="9"/>
        <v>99.769789475561524</v>
      </c>
    </row>
    <row r="119" spans="1:9" ht="62.25" customHeight="1" x14ac:dyDescent="0.2">
      <c r="A119" s="7" t="s">
        <v>80</v>
      </c>
      <c r="B119" s="8" t="s">
        <v>76</v>
      </c>
      <c r="C119" s="8" t="s">
        <v>39</v>
      </c>
      <c r="D119" s="8" t="s">
        <v>0</v>
      </c>
      <c r="E119" s="8" t="s">
        <v>129</v>
      </c>
      <c r="F119" s="11" t="s">
        <v>30</v>
      </c>
      <c r="G119" s="6">
        <v>41217.086070000005</v>
      </c>
      <c r="H119" s="6">
        <v>41122.199999999997</v>
      </c>
      <c r="I119" s="18">
        <f t="shared" si="9"/>
        <v>99.769789475561524</v>
      </c>
    </row>
    <row r="120" spans="1:9" ht="75" x14ac:dyDescent="0.2">
      <c r="A120" s="7" t="s">
        <v>82</v>
      </c>
      <c r="B120" s="11" t="s">
        <v>7</v>
      </c>
      <c r="C120" s="12" t="s">
        <v>39</v>
      </c>
      <c r="D120" s="11" t="s">
        <v>18</v>
      </c>
      <c r="E120" s="8" t="s">
        <v>19</v>
      </c>
      <c r="F120" s="11" t="s">
        <v>193</v>
      </c>
      <c r="G120" s="6">
        <f>G121+G133+G137+G143</f>
        <v>22351.86233</v>
      </c>
      <c r="H120" s="6">
        <f>H121+H133+H137+H143+0.1</f>
        <v>18180.079729999998</v>
      </c>
      <c r="I120" s="18">
        <f t="shared" si="9"/>
        <v>81.335861243200483</v>
      </c>
    </row>
    <row r="121" spans="1:9" ht="54" customHeight="1" x14ac:dyDescent="0.2">
      <c r="A121" s="7" t="s">
        <v>83</v>
      </c>
      <c r="B121" s="11" t="s">
        <v>7</v>
      </c>
      <c r="C121" s="12" t="s">
        <v>24</v>
      </c>
      <c r="D121" s="11" t="s">
        <v>18</v>
      </c>
      <c r="E121" s="8" t="s">
        <v>19</v>
      </c>
      <c r="F121" s="11" t="s">
        <v>193</v>
      </c>
      <c r="G121" s="6">
        <f>G122+G124+G126+G128+G130</f>
        <v>11870.77973</v>
      </c>
      <c r="H121" s="6">
        <f>H122+H124+H126+H128+H130</f>
        <v>8450.6797299999998</v>
      </c>
      <c r="I121" s="18">
        <f t="shared" si="9"/>
        <v>71.18891869119031</v>
      </c>
    </row>
    <row r="122" spans="1:9" ht="22.5" customHeight="1" x14ac:dyDescent="0.2">
      <c r="A122" s="15" t="s">
        <v>84</v>
      </c>
      <c r="B122" s="17" t="s">
        <v>7</v>
      </c>
      <c r="C122" s="17" t="s">
        <v>24</v>
      </c>
      <c r="D122" s="17" t="s">
        <v>0</v>
      </c>
      <c r="E122" s="11" t="s">
        <v>130</v>
      </c>
      <c r="F122" s="11" t="s">
        <v>193</v>
      </c>
      <c r="G122" s="6">
        <f>G123</f>
        <v>1961</v>
      </c>
      <c r="H122" s="6">
        <f>H123</f>
        <v>1587.1</v>
      </c>
      <c r="I122" s="18">
        <f t="shared" ref="I122:I180" si="11">H122/G122*100</f>
        <v>80.933197348291685</v>
      </c>
    </row>
    <row r="123" spans="1:9" ht="37.5" x14ac:dyDescent="0.2">
      <c r="A123" s="15" t="s">
        <v>43</v>
      </c>
      <c r="B123" s="17" t="s">
        <v>7</v>
      </c>
      <c r="C123" s="17" t="s">
        <v>24</v>
      </c>
      <c r="D123" s="17" t="s">
        <v>0</v>
      </c>
      <c r="E123" s="11" t="s">
        <v>130</v>
      </c>
      <c r="F123" s="11">
        <v>200</v>
      </c>
      <c r="G123" s="6">
        <v>1961</v>
      </c>
      <c r="H123" s="6">
        <v>1587.1</v>
      </c>
      <c r="I123" s="18">
        <f t="shared" si="11"/>
        <v>80.933197348291685</v>
      </c>
    </row>
    <row r="124" spans="1:9" x14ac:dyDescent="0.2">
      <c r="A124" s="7" t="s">
        <v>85</v>
      </c>
      <c r="B124" s="17" t="s">
        <v>7</v>
      </c>
      <c r="C124" s="17" t="s">
        <v>24</v>
      </c>
      <c r="D124" s="17" t="s">
        <v>0</v>
      </c>
      <c r="E124" s="17" t="s">
        <v>131</v>
      </c>
      <c r="F124" s="11" t="s">
        <v>193</v>
      </c>
      <c r="G124" s="6">
        <f>G125</f>
        <v>90</v>
      </c>
      <c r="H124" s="6">
        <f>H125</f>
        <v>90</v>
      </c>
      <c r="I124" s="18">
        <f t="shared" si="11"/>
        <v>100</v>
      </c>
    </row>
    <row r="125" spans="1:9" ht="56.25" x14ac:dyDescent="0.2">
      <c r="A125" s="7" t="s">
        <v>28</v>
      </c>
      <c r="B125" s="17" t="s">
        <v>7</v>
      </c>
      <c r="C125" s="17" t="s">
        <v>24</v>
      </c>
      <c r="D125" s="17" t="s">
        <v>0</v>
      </c>
      <c r="E125" s="17" t="s">
        <v>131</v>
      </c>
      <c r="F125" s="11">
        <v>200</v>
      </c>
      <c r="G125" s="6">
        <v>90</v>
      </c>
      <c r="H125" s="6">
        <v>90</v>
      </c>
      <c r="I125" s="18">
        <f t="shared" si="11"/>
        <v>100</v>
      </c>
    </row>
    <row r="126" spans="1:9" ht="37.5" x14ac:dyDescent="0.2">
      <c r="A126" s="7" t="s">
        <v>86</v>
      </c>
      <c r="B126" s="17" t="s">
        <v>7</v>
      </c>
      <c r="C126" s="17" t="s">
        <v>24</v>
      </c>
      <c r="D126" s="17" t="s">
        <v>1</v>
      </c>
      <c r="E126" s="17" t="s">
        <v>132</v>
      </c>
      <c r="F126" s="11" t="s">
        <v>193</v>
      </c>
      <c r="G126" s="6">
        <f>G127</f>
        <v>6377.5</v>
      </c>
      <c r="H126" s="6">
        <f>H127</f>
        <v>3331.3</v>
      </c>
      <c r="I126" s="18">
        <f t="shared" si="11"/>
        <v>52.235201881615055</v>
      </c>
    </row>
    <row r="127" spans="1:9" ht="37.5" x14ac:dyDescent="0.2">
      <c r="A127" s="13" t="s">
        <v>43</v>
      </c>
      <c r="B127" s="17" t="s">
        <v>7</v>
      </c>
      <c r="C127" s="17" t="s">
        <v>24</v>
      </c>
      <c r="D127" s="17" t="s">
        <v>1</v>
      </c>
      <c r="E127" s="17" t="s">
        <v>132</v>
      </c>
      <c r="F127" s="11">
        <v>200</v>
      </c>
      <c r="G127" s="6">
        <v>6377.5</v>
      </c>
      <c r="H127" s="6">
        <v>3331.3</v>
      </c>
      <c r="I127" s="18">
        <f t="shared" si="11"/>
        <v>52.235201881615055</v>
      </c>
    </row>
    <row r="128" spans="1:9" ht="56.25" x14ac:dyDescent="0.2">
      <c r="A128" s="7" t="s">
        <v>37</v>
      </c>
      <c r="B128" s="17" t="s">
        <v>7</v>
      </c>
      <c r="C128" s="17" t="s">
        <v>24</v>
      </c>
      <c r="D128" s="17" t="s">
        <v>1</v>
      </c>
      <c r="E128" s="17" t="s">
        <v>35</v>
      </c>
      <c r="F128" s="11" t="s">
        <v>193</v>
      </c>
      <c r="G128" s="6">
        <f>G129</f>
        <v>600</v>
      </c>
      <c r="H128" s="6">
        <f>H129</f>
        <v>600</v>
      </c>
      <c r="I128" s="18">
        <f t="shared" si="11"/>
        <v>100</v>
      </c>
    </row>
    <row r="129" spans="1:9" ht="37.5" x14ac:dyDescent="0.2">
      <c r="A129" s="7" t="s">
        <v>43</v>
      </c>
      <c r="B129" s="17" t="s">
        <v>7</v>
      </c>
      <c r="C129" s="17" t="s">
        <v>24</v>
      </c>
      <c r="D129" s="17" t="s">
        <v>1</v>
      </c>
      <c r="E129" s="17" t="s">
        <v>35</v>
      </c>
      <c r="F129" s="11">
        <v>200</v>
      </c>
      <c r="G129" s="6">
        <v>600</v>
      </c>
      <c r="H129" s="6">
        <v>600</v>
      </c>
      <c r="I129" s="18">
        <f t="shared" si="11"/>
        <v>100</v>
      </c>
    </row>
    <row r="130" spans="1:9" ht="63" customHeight="1" x14ac:dyDescent="0.2">
      <c r="A130" s="13" t="s">
        <v>87</v>
      </c>
      <c r="B130" s="17" t="s">
        <v>7</v>
      </c>
      <c r="C130" s="17" t="s">
        <v>24</v>
      </c>
      <c r="D130" s="17" t="s">
        <v>2</v>
      </c>
      <c r="E130" s="17"/>
      <c r="F130" s="11" t="s">
        <v>193</v>
      </c>
      <c r="G130" s="6">
        <f>G131</f>
        <v>2842.2797299999997</v>
      </c>
      <c r="H130" s="6">
        <f>H131</f>
        <v>2842.2797299999997</v>
      </c>
      <c r="I130" s="18">
        <f t="shared" si="11"/>
        <v>100</v>
      </c>
    </row>
    <row r="131" spans="1:9" ht="37.5" x14ac:dyDescent="0.2">
      <c r="A131" s="19" t="s">
        <v>34</v>
      </c>
      <c r="B131" s="17" t="s">
        <v>7</v>
      </c>
      <c r="C131" s="17" t="s">
        <v>24</v>
      </c>
      <c r="D131" s="17" t="s">
        <v>2</v>
      </c>
      <c r="E131" s="17" t="s">
        <v>33</v>
      </c>
      <c r="F131" s="11" t="s">
        <v>193</v>
      </c>
      <c r="G131" s="6">
        <f>G132</f>
        <v>2842.2797299999997</v>
      </c>
      <c r="H131" s="6">
        <f>H132</f>
        <v>2842.2797299999997</v>
      </c>
      <c r="I131" s="18">
        <f t="shared" si="11"/>
        <v>100</v>
      </c>
    </row>
    <row r="132" spans="1:9" ht="37.5" x14ac:dyDescent="0.2">
      <c r="A132" s="7" t="s">
        <v>43</v>
      </c>
      <c r="B132" s="17" t="s">
        <v>7</v>
      </c>
      <c r="C132" s="17" t="s">
        <v>24</v>
      </c>
      <c r="D132" s="17" t="s">
        <v>2</v>
      </c>
      <c r="E132" s="17" t="s">
        <v>33</v>
      </c>
      <c r="F132" s="11">
        <v>200</v>
      </c>
      <c r="G132" s="6">
        <v>2842.2797299999997</v>
      </c>
      <c r="H132" s="6">
        <v>2842.2797299999997</v>
      </c>
      <c r="I132" s="18">
        <f t="shared" si="11"/>
        <v>100</v>
      </c>
    </row>
    <row r="133" spans="1:9" ht="75" x14ac:dyDescent="0.2">
      <c r="A133" s="19" t="s">
        <v>88</v>
      </c>
      <c r="B133" s="17" t="s">
        <v>7</v>
      </c>
      <c r="C133" s="17" t="s">
        <v>22</v>
      </c>
      <c r="D133" s="17" t="s">
        <v>18</v>
      </c>
      <c r="E133" s="17" t="s">
        <v>19</v>
      </c>
      <c r="F133" s="11" t="s">
        <v>193</v>
      </c>
      <c r="G133" s="6">
        <f t="shared" ref="G133:H135" si="12">G134</f>
        <v>1100</v>
      </c>
      <c r="H133" s="6">
        <f t="shared" si="12"/>
        <v>1070.5999999999999</v>
      </c>
      <c r="I133" s="18">
        <f t="shared" si="11"/>
        <v>97.327272727272714</v>
      </c>
    </row>
    <row r="134" spans="1:9" ht="75" x14ac:dyDescent="0.2">
      <c r="A134" s="7" t="s">
        <v>89</v>
      </c>
      <c r="B134" s="17" t="s">
        <v>7</v>
      </c>
      <c r="C134" s="17" t="s">
        <v>22</v>
      </c>
      <c r="D134" s="17" t="s">
        <v>0</v>
      </c>
      <c r="E134" s="17" t="s">
        <v>19</v>
      </c>
      <c r="F134" s="11" t="s">
        <v>193</v>
      </c>
      <c r="G134" s="6">
        <f t="shared" si="12"/>
        <v>1100</v>
      </c>
      <c r="H134" s="6">
        <f t="shared" si="12"/>
        <v>1070.5999999999999</v>
      </c>
      <c r="I134" s="18">
        <f t="shared" si="11"/>
        <v>97.327272727272714</v>
      </c>
    </row>
    <row r="135" spans="1:9" ht="56.25" x14ac:dyDescent="0.2">
      <c r="A135" s="7" t="s">
        <v>90</v>
      </c>
      <c r="B135" s="17" t="s">
        <v>7</v>
      </c>
      <c r="C135" s="17" t="s">
        <v>22</v>
      </c>
      <c r="D135" s="17" t="s">
        <v>0</v>
      </c>
      <c r="E135" s="17" t="s">
        <v>133</v>
      </c>
      <c r="F135" s="11" t="s">
        <v>193</v>
      </c>
      <c r="G135" s="6">
        <f t="shared" si="12"/>
        <v>1100</v>
      </c>
      <c r="H135" s="6">
        <f t="shared" si="12"/>
        <v>1070.5999999999999</v>
      </c>
      <c r="I135" s="18">
        <f t="shared" si="11"/>
        <v>97.327272727272714</v>
      </c>
    </row>
    <row r="136" spans="1:9" s="29" customFormat="1" ht="37.5" x14ac:dyDescent="0.2">
      <c r="A136" s="7" t="s">
        <v>79</v>
      </c>
      <c r="B136" s="17" t="s">
        <v>7</v>
      </c>
      <c r="C136" s="17" t="s">
        <v>22</v>
      </c>
      <c r="D136" s="17" t="s">
        <v>0</v>
      </c>
      <c r="E136" s="17" t="s">
        <v>133</v>
      </c>
      <c r="F136" s="11" t="s">
        <v>15</v>
      </c>
      <c r="G136" s="6">
        <v>1100</v>
      </c>
      <c r="H136" s="6">
        <v>1070.5999999999999</v>
      </c>
      <c r="I136" s="18">
        <f t="shared" si="11"/>
        <v>97.327272727272714</v>
      </c>
    </row>
    <row r="137" spans="1:9" s="29" customFormat="1" ht="62.25" customHeight="1" x14ac:dyDescent="0.2">
      <c r="A137" s="7" t="s">
        <v>91</v>
      </c>
      <c r="B137" s="17" t="s">
        <v>7</v>
      </c>
      <c r="C137" s="17" t="s">
        <v>26</v>
      </c>
      <c r="D137" s="17" t="s">
        <v>18</v>
      </c>
      <c r="E137" s="17" t="s">
        <v>19</v>
      </c>
      <c r="F137" s="11" t="s">
        <v>193</v>
      </c>
      <c r="G137" s="6">
        <f>G138</f>
        <v>6881.0825999999997</v>
      </c>
      <c r="H137" s="6">
        <f>H138</f>
        <v>6349.5999999999995</v>
      </c>
      <c r="I137" s="18">
        <f t="shared" si="11"/>
        <v>92.276177588683495</v>
      </c>
    </row>
    <row r="138" spans="1:9" s="29" customFormat="1" ht="75" x14ac:dyDescent="0.2">
      <c r="A138" s="7" t="s">
        <v>92</v>
      </c>
      <c r="B138" s="17" t="s">
        <v>7</v>
      </c>
      <c r="C138" s="17" t="s">
        <v>26</v>
      </c>
      <c r="D138" s="17" t="s">
        <v>0</v>
      </c>
      <c r="E138" s="17" t="s">
        <v>19</v>
      </c>
      <c r="F138" s="11" t="s">
        <v>193</v>
      </c>
      <c r="G138" s="6">
        <f>G139+G141</f>
        <v>6881.0825999999997</v>
      </c>
      <c r="H138" s="6">
        <f>H139+H141</f>
        <v>6349.5999999999995</v>
      </c>
      <c r="I138" s="18">
        <f t="shared" si="11"/>
        <v>92.276177588683495</v>
      </c>
    </row>
    <row r="139" spans="1:9" s="29" customFormat="1" ht="56.25" x14ac:dyDescent="0.2">
      <c r="A139" s="7" t="s">
        <v>93</v>
      </c>
      <c r="B139" s="17" t="s">
        <v>7</v>
      </c>
      <c r="C139" s="17" t="s">
        <v>26</v>
      </c>
      <c r="D139" s="17" t="s">
        <v>0</v>
      </c>
      <c r="E139" s="17" t="s">
        <v>133</v>
      </c>
      <c r="F139" s="11" t="s">
        <v>193</v>
      </c>
      <c r="G139" s="6">
        <f>G140</f>
        <v>2407.6826000000001</v>
      </c>
      <c r="H139" s="6">
        <f>H140</f>
        <v>1876.2</v>
      </c>
      <c r="I139" s="18">
        <f t="shared" si="11"/>
        <v>77.925553808462951</v>
      </c>
    </row>
    <row r="140" spans="1:9" s="29" customFormat="1" ht="37.5" x14ac:dyDescent="0.2">
      <c r="A140" s="7" t="s">
        <v>79</v>
      </c>
      <c r="B140" s="17" t="s">
        <v>7</v>
      </c>
      <c r="C140" s="17" t="s">
        <v>26</v>
      </c>
      <c r="D140" s="17" t="s">
        <v>0</v>
      </c>
      <c r="E140" s="17" t="s">
        <v>133</v>
      </c>
      <c r="F140" s="11" t="s">
        <v>15</v>
      </c>
      <c r="G140" s="6">
        <v>2407.6826000000001</v>
      </c>
      <c r="H140" s="6">
        <v>1876.2</v>
      </c>
      <c r="I140" s="18">
        <f t="shared" si="11"/>
        <v>77.925553808462951</v>
      </c>
    </row>
    <row r="141" spans="1:9" s="29" customFormat="1" ht="93.75" x14ac:dyDescent="0.2">
      <c r="A141" s="7" t="s">
        <v>145</v>
      </c>
      <c r="B141" s="17" t="s">
        <v>7</v>
      </c>
      <c r="C141" s="17" t="s">
        <v>26</v>
      </c>
      <c r="D141" s="17" t="s">
        <v>0</v>
      </c>
      <c r="E141" s="17" t="s">
        <v>144</v>
      </c>
      <c r="F141" s="11" t="s">
        <v>193</v>
      </c>
      <c r="G141" s="6">
        <f>G142</f>
        <v>4473.3999999999996</v>
      </c>
      <c r="H141" s="6">
        <f>H142</f>
        <v>4473.3999999999996</v>
      </c>
      <c r="I141" s="18">
        <f t="shared" si="11"/>
        <v>100</v>
      </c>
    </row>
    <row r="142" spans="1:9" s="29" customFormat="1" x14ac:dyDescent="0.2">
      <c r="A142" s="7" t="s">
        <v>16</v>
      </c>
      <c r="B142" s="17" t="s">
        <v>7</v>
      </c>
      <c r="C142" s="17" t="s">
        <v>26</v>
      </c>
      <c r="D142" s="17" t="s">
        <v>0</v>
      </c>
      <c r="E142" s="17" t="s">
        <v>144</v>
      </c>
      <c r="F142" s="11" t="s">
        <v>143</v>
      </c>
      <c r="G142" s="6">
        <v>4473.3999999999996</v>
      </c>
      <c r="H142" s="6">
        <v>4473.3999999999996</v>
      </c>
      <c r="I142" s="18">
        <f t="shared" si="11"/>
        <v>100</v>
      </c>
    </row>
    <row r="143" spans="1:9" s="29" customFormat="1" ht="75" x14ac:dyDescent="0.2">
      <c r="A143" s="7" t="s">
        <v>94</v>
      </c>
      <c r="B143" s="17" t="s">
        <v>7</v>
      </c>
      <c r="C143" s="17" t="s">
        <v>27</v>
      </c>
      <c r="D143" s="17" t="s">
        <v>18</v>
      </c>
      <c r="E143" s="17" t="s">
        <v>19</v>
      </c>
      <c r="F143" s="11" t="s">
        <v>193</v>
      </c>
      <c r="G143" s="6">
        <f t="shared" ref="G143:H145" si="13">G144</f>
        <v>2500</v>
      </c>
      <c r="H143" s="6">
        <f t="shared" si="13"/>
        <v>2309.1</v>
      </c>
      <c r="I143" s="18">
        <f t="shared" si="11"/>
        <v>92.364000000000004</v>
      </c>
    </row>
    <row r="144" spans="1:9" s="29" customFormat="1" ht="75" x14ac:dyDescent="0.2">
      <c r="A144" s="7" t="s">
        <v>95</v>
      </c>
      <c r="B144" s="17" t="s">
        <v>7</v>
      </c>
      <c r="C144" s="17" t="s">
        <v>27</v>
      </c>
      <c r="D144" s="17" t="s">
        <v>0</v>
      </c>
      <c r="E144" s="17" t="s">
        <v>19</v>
      </c>
      <c r="F144" s="11" t="s">
        <v>193</v>
      </c>
      <c r="G144" s="6">
        <f t="shared" si="13"/>
        <v>2500</v>
      </c>
      <c r="H144" s="6">
        <f t="shared" si="13"/>
        <v>2309.1</v>
      </c>
      <c r="I144" s="18">
        <f t="shared" si="11"/>
        <v>92.364000000000004</v>
      </c>
    </row>
    <row r="145" spans="1:9" s="29" customFormat="1" ht="63" customHeight="1" x14ac:dyDescent="0.2">
      <c r="A145" s="7" t="s">
        <v>96</v>
      </c>
      <c r="B145" s="17" t="s">
        <v>7</v>
      </c>
      <c r="C145" s="17" t="s">
        <v>27</v>
      </c>
      <c r="D145" s="17" t="s">
        <v>0</v>
      </c>
      <c r="E145" s="17" t="s">
        <v>133</v>
      </c>
      <c r="F145" s="11" t="s">
        <v>193</v>
      </c>
      <c r="G145" s="6">
        <f t="shared" si="13"/>
        <v>2500</v>
      </c>
      <c r="H145" s="6">
        <f t="shared" si="13"/>
        <v>2309.1</v>
      </c>
      <c r="I145" s="18">
        <f t="shared" si="11"/>
        <v>92.364000000000004</v>
      </c>
    </row>
    <row r="146" spans="1:9" s="29" customFormat="1" ht="37.5" x14ac:dyDescent="0.2">
      <c r="A146" s="7" t="s">
        <v>79</v>
      </c>
      <c r="B146" s="17" t="s">
        <v>7</v>
      </c>
      <c r="C146" s="17" t="s">
        <v>27</v>
      </c>
      <c r="D146" s="17" t="s">
        <v>0</v>
      </c>
      <c r="E146" s="17" t="s">
        <v>133</v>
      </c>
      <c r="F146" s="11" t="s">
        <v>15</v>
      </c>
      <c r="G146" s="6">
        <v>2500</v>
      </c>
      <c r="H146" s="6">
        <v>2309.1</v>
      </c>
      <c r="I146" s="18">
        <f t="shared" si="11"/>
        <v>92.364000000000004</v>
      </c>
    </row>
    <row r="147" spans="1:9" s="29" customFormat="1" ht="56.25" x14ac:dyDescent="0.2">
      <c r="A147" s="7" t="s">
        <v>97</v>
      </c>
      <c r="B147" s="17" t="s">
        <v>36</v>
      </c>
      <c r="C147" s="17" t="s">
        <v>39</v>
      </c>
      <c r="D147" s="17" t="s">
        <v>18</v>
      </c>
      <c r="E147" s="17" t="s">
        <v>19</v>
      </c>
      <c r="F147" s="11" t="s">
        <v>193</v>
      </c>
      <c r="G147" s="6">
        <v>50</v>
      </c>
      <c r="H147" s="6">
        <v>50</v>
      </c>
      <c r="I147" s="18">
        <f t="shared" si="11"/>
        <v>100</v>
      </c>
    </row>
    <row r="148" spans="1:9" s="29" customFormat="1" ht="37.5" x14ac:dyDescent="0.2">
      <c r="A148" s="7" t="s">
        <v>98</v>
      </c>
      <c r="B148" s="17" t="s">
        <v>36</v>
      </c>
      <c r="C148" s="17" t="s">
        <v>39</v>
      </c>
      <c r="D148" s="17" t="s">
        <v>0</v>
      </c>
      <c r="E148" s="17" t="s">
        <v>134</v>
      </c>
      <c r="F148" s="11" t="s">
        <v>193</v>
      </c>
      <c r="G148" s="6">
        <v>50</v>
      </c>
      <c r="H148" s="6">
        <v>50</v>
      </c>
      <c r="I148" s="18">
        <f t="shared" si="11"/>
        <v>100</v>
      </c>
    </row>
    <row r="149" spans="1:9" s="29" customFormat="1" ht="37.5" x14ac:dyDescent="0.2">
      <c r="A149" s="7" t="s">
        <v>43</v>
      </c>
      <c r="B149" s="17" t="s">
        <v>36</v>
      </c>
      <c r="C149" s="17" t="s">
        <v>39</v>
      </c>
      <c r="D149" s="17" t="s">
        <v>0</v>
      </c>
      <c r="E149" s="17" t="s">
        <v>134</v>
      </c>
      <c r="F149" s="11">
        <v>200</v>
      </c>
      <c r="G149" s="6">
        <v>50</v>
      </c>
      <c r="H149" s="6">
        <v>50</v>
      </c>
      <c r="I149" s="18">
        <f t="shared" si="11"/>
        <v>100</v>
      </c>
    </row>
    <row r="150" spans="1:9" s="29" customFormat="1" ht="56.25" x14ac:dyDescent="0.2">
      <c r="A150" s="7" t="s">
        <v>99</v>
      </c>
      <c r="B150" s="17" t="s">
        <v>31</v>
      </c>
      <c r="C150" s="17" t="s">
        <v>39</v>
      </c>
      <c r="D150" s="17" t="s">
        <v>18</v>
      </c>
      <c r="E150" s="17" t="s">
        <v>19</v>
      </c>
      <c r="F150" s="11" t="s">
        <v>193</v>
      </c>
      <c r="G150" s="6">
        <f>G151+G158</f>
        <v>12466.897990000001</v>
      </c>
      <c r="H150" s="6">
        <f>H151+H158</f>
        <v>12002.1</v>
      </c>
      <c r="I150" s="18">
        <f t="shared" si="11"/>
        <v>96.271743056108846</v>
      </c>
    </row>
    <row r="151" spans="1:9" s="29" customFormat="1" ht="56.25" x14ac:dyDescent="0.2">
      <c r="A151" s="7" t="s">
        <v>100</v>
      </c>
      <c r="B151" s="17" t="s">
        <v>31</v>
      </c>
      <c r="C151" s="17" t="s">
        <v>22</v>
      </c>
      <c r="D151" s="17" t="s">
        <v>18</v>
      </c>
      <c r="E151" s="17" t="s">
        <v>19</v>
      </c>
      <c r="F151" s="11" t="s">
        <v>193</v>
      </c>
      <c r="G151" s="6">
        <f>G152+G156</f>
        <v>10758.368670000002</v>
      </c>
      <c r="H151" s="6">
        <f>H152+H156</f>
        <v>10378.5</v>
      </c>
      <c r="I151" s="18">
        <f t="shared" si="11"/>
        <v>96.469086702157043</v>
      </c>
    </row>
    <row r="152" spans="1:9" s="29" customFormat="1" ht="40.5" customHeight="1" x14ac:dyDescent="0.2">
      <c r="A152" s="7" t="s">
        <v>101</v>
      </c>
      <c r="B152" s="17" t="s">
        <v>31</v>
      </c>
      <c r="C152" s="17" t="s">
        <v>22</v>
      </c>
      <c r="D152" s="17" t="s">
        <v>0</v>
      </c>
      <c r="E152" s="17" t="s">
        <v>20</v>
      </c>
      <c r="F152" s="11" t="s">
        <v>193</v>
      </c>
      <c r="G152" s="6">
        <f>G153+G154+G155</f>
        <v>10458.368670000002</v>
      </c>
      <c r="H152" s="6">
        <f>H153+H154+H155</f>
        <v>10078.5</v>
      </c>
      <c r="I152" s="18">
        <f t="shared" si="11"/>
        <v>96.367801882050102</v>
      </c>
    </row>
    <row r="153" spans="1:9" s="29" customFormat="1" ht="75" x14ac:dyDescent="0.2">
      <c r="A153" s="7" t="s">
        <v>42</v>
      </c>
      <c r="B153" s="17" t="s">
        <v>31</v>
      </c>
      <c r="C153" s="17" t="s">
        <v>22</v>
      </c>
      <c r="D153" s="17" t="s">
        <v>0</v>
      </c>
      <c r="E153" s="17" t="s">
        <v>20</v>
      </c>
      <c r="F153" s="11">
        <v>100</v>
      </c>
      <c r="G153" s="6">
        <v>9055.7000000000007</v>
      </c>
      <c r="H153" s="6">
        <v>9038.7000000000007</v>
      </c>
      <c r="I153" s="18">
        <f t="shared" si="11"/>
        <v>99.812272933069778</v>
      </c>
    </row>
    <row r="154" spans="1:9" s="29" customFormat="1" ht="37.5" x14ac:dyDescent="0.2">
      <c r="A154" s="7" t="s">
        <v>43</v>
      </c>
      <c r="B154" s="17" t="s">
        <v>31</v>
      </c>
      <c r="C154" s="17" t="s">
        <v>22</v>
      </c>
      <c r="D154" s="17" t="s">
        <v>0</v>
      </c>
      <c r="E154" s="17" t="s">
        <v>20</v>
      </c>
      <c r="F154" s="11">
        <v>200</v>
      </c>
      <c r="G154" s="6">
        <v>1314.61267</v>
      </c>
      <c r="H154" s="6">
        <v>961.9</v>
      </c>
      <c r="I154" s="18">
        <f t="shared" si="11"/>
        <v>73.169840969203506</v>
      </c>
    </row>
    <row r="155" spans="1:9" s="29" customFormat="1" x14ac:dyDescent="0.2">
      <c r="A155" s="7" t="s">
        <v>16</v>
      </c>
      <c r="B155" s="17" t="s">
        <v>31</v>
      </c>
      <c r="C155" s="17" t="s">
        <v>22</v>
      </c>
      <c r="D155" s="17" t="s">
        <v>0</v>
      </c>
      <c r="E155" s="17" t="s">
        <v>20</v>
      </c>
      <c r="F155" s="11">
        <v>800</v>
      </c>
      <c r="G155" s="6">
        <v>88.055999999999997</v>
      </c>
      <c r="H155" s="6">
        <v>77.900000000000006</v>
      </c>
      <c r="I155" s="18">
        <f t="shared" si="11"/>
        <v>88.466430453347883</v>
      </c>
    </row>
    <row r="156" spans="1:9" s="29" customFormat="1" ht="56.25" x14ac:dyDescent="0.2">
      <c r="A156" s="7" t="s">
        <v>37</v>
      </c>
      <c r="B156" s="17" t="s">
        <v>31</v>
      </c>
      <c r="C156" s="17" t="s">
        <v>22</v>
      </c>
      <c r="D156" s="17" t="s">
        <v>1</v>
      </c>
      <c r="E156" s="17" t="s">
        <v>35</v>
      </c>
      <c r="F156" s="11" t="s">
        <v>193</v>
      </c>
      <c r="G156" s="6">
        <f>G157</f>
        <v>300</v>
      </c>
      <c r="H156" s="6">
        <v>300</v>
      </c>
      <c r="I156" s="18">
        <f t="shared" si="11"/>
        <v>100</v>
      </c>
    </row>
    <row r="157" spans="1:9" s="29" customFormat="1" ht="37.5" x14ac:dyDescent="0.2">
      <c r="A157" s="7" t="s">
        <v>43</v>
      </c>
      <c r="B157" s="17" t="s">
        <v>31</v>
      </c>
      <c r="C157" s="17" t="s">
        <v>22</v>
      </c>
      <c r="D157" s="17" t="s">
        <v>1</v>
      </c>
      <c r="E157" s="17" t="s">
        <v>35</v>
      </c>
      <c r="F157" s="11">
        <v>200</v>
      </c>
      <c r="G157" s="6">
        <v>300</v>
      </c>
      <c r="H157" s="6">
        <v>300</v>
      </c>
      <c r="I157" s="18">
        <f t="shared" si="11"/>
        <v>100</v>
      </c>
    </row>
    <row r="158" spans="1:9" s="29" customFormat="1" ht="56.25" x14ac:dyDescent="0.2">
      <c r="A158" s="7" t="s">
        <v>102</v>
      </c>
      <c r="B158" s="17" t="s">
        <v>31</v>
      </c>
      <c r="C158" s="17" t="s">
        <v>26</v>
      </c>
      <c r="D158" s="17" t="s">
        <v>18</v>
      </c>
      <c r="E158" s="17" t="s">
        <v>19</v>
      </c>
      <c r="F158" s="11" t="s">
        <v>193</v>
      </c>
      <c r="G158" s="6">
        <f>G159</f>
        <v>1708.5293199999999</v>
      </c>
      <c r="H158" s="6">
        <f>H159</f>
        <v>1623.6</v>
      </c>
      <c r="I158" s="18">
        <f t="shared" si="11"/>
        <v>95.029097891044671</v>
      </c>
    </row>
    <row r="159" spans="1:9" s="29" customFormat="1" ht="43.5" customHeight="1" x14ac:dyDescent="0.2">
      <c r="A159" s="7" t="s">
        <v>101</v>
      </c>
      <c r="B159" s="17" t="s">
        <v>31</v>
      </c>
      <c r="C159" s="17" t="s">
        <v>26</v>
      </c>
      <c r="D159" s="17" t="s">
        <v>0</v>
      </c>
      <c r="E159" s="17" t="s">
        <v>135</v>
      </c>
      <c r="F159" s="11" t="s">
        <v>193</v>
      </c>
      <c r="G159" s="6">
        <f>G160+G161+G162</f>
        <v>1708.5293199999999</v>
      </c>
      <c r="H159" s="6">
        <f>H160+H161+H162</f>
        <v>1623.6</v>
      </c>
      <c r="I159" s="18">
        <f t="shared" si="11"/>
        <v>95.029097891044671</v>
      </c>
    </row>
    <row r="160" spans="1:9" s="29" customFormat="1" ht="75" x14ac:dyDescent="0.2">
      <c r="A160" s="7" t="s">
        <v>42</v>
      </c>
      <c r="B160" s="17" t="s">
        <v>31</v>
      </c>
      <c r="C160" s="17" t="s">
        <v>26</v>
      </c>
      <c r="D160" s="17" t="s">
        <v>0</v>
      </c>
      <c r="E160" s="17" t="s">
        <v>20</v>
      </c>
      <c r="F160" s="11">
        <v>100</v>
      </c>
      <c r="G160" s="6">
        <v>1296.5999999999999</v>
      </c>
      <c r="H160" s="6">
        <v>1272.7</v>
      </c>
      <c r="I160" s="18">
        <f t="shared" si="11"/>
        <v>98.156717569026696</v>
      </c>
    </row>
    <row r="161" spans="1:9" s="29" customFormat="1" ht="37.5" x14ac:dyDescent="0.2">
      <c r="A161" s="7" t="s">
        <v>43</v>
      </c>
      <c r="B161" s="17" t="s">
        <v>31</v>
      </c>
      <c r="C161" s="17" t="s">
        <v>26</v>
      </c>
      <c r="D161" s="17" t="s">
        <v>0</v>
      </c>
      <c r="E161" s="17" t="s">
        <v>20</v>
      </c>
      <c r="F161" s="11">
        <v>200</v>
      </c>
      <c r="G161" s="6">
        <v>410.92932000000002</v>
      </c>
      <c r="H161" s="6">
        <v>350.9</v>
      </c>
      <c r="I161" s="18">
        <f t="shared" si="11"/>
        <v>85.391813852562265</v>
      </c>
    </row>
    <row r="162" spans="1:9" s="29" customFormat="1" x14ac:dyDescent="0.2">
      <c r="A162" s="7" t="s">
        <v>16</v>
      </c>
      <c r="B162" s="17" t="s">
        <v>31</v>
      </c>
      <c r="C162" s="17" t="s">
        <v>26</v>
      </c>
      <c r="D162" s="17" t="s">
        <v>0</v>
      </c>
      <c r="E162" s="17" t="s">
        <v>20</v>
      </c>
      <c r="F162" s="11">
        <v>800</v>
      </c>
      <c r="G162" s="6">
        <v>1</v>
      </c>
      <c r="H162" s="6">
        <v>0</v>
      </c>
      <c r="I162" s="18">
        <f t="shared" si="11"/>
        <v>0</v>
      </c>
    </row>
    <row r="163" spans="1:9" s="29" customFormat="1" ht="56.25" x14ac:dyDescent="0.2">
      <c r="A163" s="13" t="s">
        <v>103</v>
      </c>
      <c r="B163" s="8" t="s">
        <v>14</v>
      </c>
      <c r="C163" s="8" t="s">
        <v>39</v>
      </c>
      <c r="D163" s="8" t="s">
        <v>18</v>
      </c>
      <c r="E163" s="8" t="s">
        <v>19</v>
      </c>
      <c r="F163" s="11" t="s">
        <v>193</v>
      </c>
      <c r="G163" s="6">
        <f>G164+G166</f>
        <v>628.55290000000002</v>
      </c>
      <c r="H163" s="6">
        <f>H164+H166</f>
        <v>626.20000000000005</v>
      </c>
      <c r="I163" s="18">
        <f t="shared" si="11"/>
        <v>99.625663965594626</v>
      </c>
    </row>
    <row r="164" spans="1:9" s="29" customFormat="1" ht="37.5" x14ac:dyDescent="0.2">
      <c r="A164" s="16" t="s">
        <v>104</v>
      </c>
      <c r="B164" s="8" t="s">
        <v>14</v>
      </c>
      <c r="C164" s="8" t="s">
        <v>39</v>
      </c>
      <c r="D164" s="8" t="s">
        <v>0</v>
      </c>
      <c r="E164" s="8" t="s">
        <v>136</v>
      </c>
      <c r="F164" s="11" t="s">
        <v>193</v>
      </c>
      <c r="G164" s="6">
        <f>G165</f>
        <v>494.25290000000001</v>
      </c>
      <c r="H164" s="6">
        <f>H165</f>
        <v>491.9</v>
      </c>
      <c r="I164" s="18">
        <f t="shared" si="11"/>
        <v>99.523948164998117</v>
      </c>
    </row>
    <row r="165" spans="1:9" s="29" customFormat="1" ht="37.5" x14ac:dyDescent="0.2">
      <c r="A165" s="7" t="s">
        <v>29</v>
      </c>
      <c r="B165" s="8" t="s">
        <v>14</v>
      </c>
      <c r="C165" s="8" t="s">
        <v>39</v>
      </c>
      <c r="D165" s="8" t="s">
        <v>0</v>
      </c>
      <c r="E165" s="8" t="s">
        <v>136</v>
      </c>
      <c r="F165" s="11">
        <v>300</v>
      </c>
      <c r="G165" s="6">
        <v>494.25290000000001</v>
      </c>
      <c r="H165" s="6">
        <v>491.9</v>
      </c>
      <c r="I165" s="18">
        <f t="shared" si="11"/>
        <v>99.523948164998117</v>
      </c>
    </row>
    <row r="166" spans="1:9" s="29" customFormat="1" ht="56.25" x14ac:dyDescent="0.2">
      <c r="A166" s="7" t="s">
        <v>105</v>
      </c>
      <c r="B166" s="8" t="s">
        <v>14</v>
      </c>
      <c r="C166" s="8" t="s">
        <v>22</v>
      </c>
      <c r="D166" s="8" t="s">
        <v>18</v>
      </c>
      <c r="E166" s="8" t="s">
        <v>19</v>
      </c>
      <c r="F166" s="11" t="s">
        <v>193</v>
      </c>
      <c r="G166" s="6">
        <f>G167+G169</f>
        <v>134.30000000000001</v>
      </c>
      <c r="H166" s="6">
        <f>H167+H169</f>
        <v>134.30000000000001</v>
      </c>
      <c r="I166" s="18">
        <f t="shared" si="11"/>
        <v>100</v>
      </c>
    </row>
    <row r="167" spans="1:9" s="29" customFormat="1" ht="43.5" customHeight="1" x14ac:dyDescent="0.2">
      <c r="A167" s="7" t="s">
        <v>106</v>
      </c>
      <c r="B167" s="8" t="s">
        <v>14</v>
      </c>
      <c r="C167" s="8" t="s">
        <v>22</v>
      </c>
      <c r="D167" s="8" t="s">
        <v>0</v>
      </c>
      <c r="E167" s="8" t="s">
        <v>137</v>
      </c>
      <c r="F167" s="11" t="s">
        <v>193</v>
      </c>
      <c r="G167" s="6">
        <f>G168</f>
        <v>129.30000000000001</v>
      </c>
      <c r="H167" s="6">
        <f>H168</f>
        <v>129.30000000000001</v>
      </c>
      <c r="I167" s="18">
        <f t="shared" si="11"/>
        <v>100</v>
      </c>
    </row>
    <row r="168" spans="1:9" s="29" customFormat="1" ht="37.5" x14ac:dyDescent="0.2">
      <c r="A168" s="7" t="s">
        <v>29</v>
      </c>
      <c r="B168" s="8" t="s">
        <v>14</v>
      </c>
      <c r="C168" s="8" t="s">
        <v>22</v>
      </c>
      <c r="D168" s="8" t="s">
        <v>0</v>
      </c>
      <c r="E168" s="8" t="s">
        <v>137</v>
      </c>
      <c r="F168" s="11">
        <v>300</v>
      </c>
      <c r="G168" s="6">
        <v>129.30000000000001</v>
      </c>
      <c r="H168" s="6">
        <v>129.30000000000001</v>
      </c>
      <c r="I168" s="18">
        <f t="shared" si="11"/>
        <v>100</v>
      </c>
    </row>
    <row r="169" spans="1:9" s="29" customFormat="1" ht="56.25" x14ac:dyDescent="0.2">
      <c r="A169" s="7" t="s">
        <v>107</v>
      </c>
      <c r="B169" s="8" t="s">
        <v>14</v>
      </c>
      <c r="C169" s="8" t="s">
        <v>26</v>
      </c>
      <c r="D169" s="8" t="s">
        <v>18</v>
      </c>
      <c r="E169" s="8" t="s">
        <v>19</v>
      </c>
      <c r="F169" s="11" t="s">
        <v>193</v>
      </c>
      <c r="G169" s="6">
        <f>G170</f>
        <v>5</v>
      </c>
      <c r="H169" s="6">
        <f>H170</f>
        <v>5</v>
      </c>
      <c r="I169" s="18">
        <f t="shared" si="11"/>
        <v>100</v>
      </c>
    </row>
    <row r="170" spans="1:9" s="29" customFormat="1" ht="37.5" x14ac:dyDescent="0.2">
      <c r="A170" s="7" t="s">
        <v>108</v>
      </c>
      <c r="B170" s="8" t="s">
        <v>14</v>
      </c>
      <c r="C170" s="8" t="s">
        <v>26</v>
      </c>
      <c r="D170" s="8" t="s">
        <v>0</v>
      </c>
      <c r="E170" s="8" t="s">
        <v>137</v>
      </c>
      <c r="F170" s="11" t="s">
        <v>193</v>
      </c>
      <c r="G170" s="6">
        <f>G171</f>
        <v>5</v>
      </c>
      <c r="H170" s="6">
        <f>H171</f>
        <v>5</v>
      </c>
      <c r="I170" s="18">
        <f t="shared" si="11"/>
        <v>100</v>
      </c>
    </row>
    <row r="171" spans="1:9" s="29" customFormat="1" ht="37.5" x14ac:dyDescent="0.2">
      <c r="A171" s="7" t="s">
        <v>43</v>
      </c>
      <c r="B171" s="8" t="s">
        <v>14</v>
      </c>
      <c r="C171" s="8" t="s">
        <v>26</v>
      </c>
      <c r="D171" s="8" t="s">
        <v>0</v>
      </c>
      <c r="E171" s="8" t="s">
        <v>137</v>
      </c>
      <c r="F171" s="11" t="s">
        <v>15</v>
      </c>
      <c r="G171" s="6">
        <v>5</v>
      </c>
      <c r="H171" s="6">
        <v>5</v>
      </c>
      <c r="I171" s="18">
        <f t="shared" si="11"/>
        <v>100</v>
      </c>
    </row>
    <row r="172" spans="1:9" s="29" customFormat="1" ht="75" x14ac:dyDescent="0.2">
      <c r="A172" s="7" t="s">
        <v>109</v>
      </c>
      <c r="B172" s="8" t="s">
        <v>110</v>
      </c>
      <c r="C172" s="8" t="s">
        <v>39</v>
      </c>
      <c r="D172" s="8" t="s">
        <v>18</v>
      </c>
      <c r="E172" s="8" t="s">
        <v>19</v>
      </c>
      <c r="F172" s="11" t="s">
        <v>193</v>
      </c>
      <c r="G172" s="6">
        <f>G173</f>
        <v>70</v>
      </c>
      <c r="H172" s="6">
        <f>H173</f>
        <v>70</v>
      </c>
      <c r="I172" s="18">
        <f t="shared" si="11"/>
        <v>100</v>
      </c>
    </row>
    <row r="173" spans="1:9" s="29" customFormat="1" ht="56.25" x14ac:dyDescent="0.2">
      <c r="A173" s="7" t="s">
        <v>111</v>
      </c>
      <c r="B173" s="8" t="s">
        <v>110</v>
      </c>
      <c r="C173" s="8" t="s">
        <v>39</v>
      </c>
      <c r="D173" s="8" t="s">
        <v>0</v>
      </c>
      <c r="E173" s="8" t="s">
        <v>138</v>
      </c>
      <c r="F173" s="11" t="s">
        <v>193</v>
      </c>
      <c r="G173" s="6">
        <v>70</v>
      </c>
      <c r="H173" s="6">
        <v>70</v>
      </c>
      <c r="I173" s="18">
        <f t="shared" si="11"/>
        <v>100</v>
      </c>
    </row>
    <row r="174" spans="1:9" s="29" customFormat="1" ht="37.5" x14ac:dyDescent="0.2">
      <c r="A174" s="7" t="s">
        <v>43</v>
      </c>
      <c r="B174" s="8" t="s">
        <v>110</v>
      </c>
      <c r="C174" s="8" t="s">
        <v>39</v>
      </c>
      <c r="D174" s="8" t="s">
        <v>0</v>
      </c>
      <c r="E174" s="8" t="s">
        <v>138</v>
      </c>
      <c r="F174" s="11" t="s">
        <v>15</v>
      </c>
      <c r="G174" s="6">
        <v>70</v>
      </c>
      <c r="H174" s="6">
        <v>70</v>
      </c>
      <c r="I174" s="18">
        <f t="shared" si="11"/>
        <v>100</v>
      </c>
    </row>
    <row r="175" spans="1:9" ht="93.75" x14ac:dyDescent="0.2">
      <c r="A175" s="16" t="s">
        <v>112</v>
      </c>
      <c r="B175" s="8" t="s">
        <v>23</v>
      </c>
      <c r="C175" s="8" t="s">
        <v>39</v>
      </c>
      <c r="D175" s="8" t="s">
        <v>0</v>
      </c>
      <c r="E175" s="8" t="s">
        <v>19</v>
      </c>
      <c r="F175" s="11" t="s">
        <v>193</v>
      </c>
      <c r="G175" s="6">
        <f>G176+G178</f>
        <v>4882.1000000000004</v>
      </c>
      <c r="H175" s="6">
        <f>H176+H178</f>
        <v>3452.4</v>
      </c>
      <c r="I175" s="18">
        <f t="shared" si="11"/>
        <v>70.71547080149935</v>
      </c>
    </row>
    <row r="176" spans="1:9" ht="187.5" x14ac:dyDescent="0.2">
      <c r="A176" s="7" t="s">
        <v>113</v>
      </c>
      <c r="B176" s="8" t="s">
        <v>23</v>
      </c>
      <c r="C176" s="8" t="s">
        <v>39</v>
      </c>
      <c r="D176" s="8" t="s">
        <v>0</v>
      </c>
      <c r="E176" s="8" t="s">
        <v>139</v>
      </c>
      <c r="F176" s="11" t="s">
        <v>193</v>
      </c>
      <c r="G176" s="6">
        <f>G177</f>
        <v>4759.6000000000004</v>
      </c>
      <c r="H176" s="6">
        <f>H177</f>
        <v>3452.4</v>
      </c>
      <c r="I176" s="18">
        <f t="shared" si="11"/>
        <v>72.535507185477769</v>
      </c>
    </row>
    <row r="177" spans="1:9" ht="56.25" x14ac:dyDescent="0.2">
      <c r="A177" s="7" t="s">
        <v>28</v>
      </c>
      <c r="B177" s="8" t="s">
        <v>23</v>
      </c>
      <c r="C177" s="8" t="s">
        <v>39</v>
      </c>
      <c r="D177" s="8" t="s">
        <v>0</v>
      </c>
      <c r="E177" s="8" t="s">
        <v>139</v>
      </c>
      <c r="F177" s="11" t="s">
        <v>15</v>
      </c>
      <c r="G177" s="6">
        <v>4759.6000000000004</v>
      </c>
      <c r="H177" s="6">
        <v>3452.4</v>
      </c>
      <c r="I177" s="18">
        <f t="shared" si="11"/>
        <v>72.535507185477769</v>
      </c>
    </row>
    <row r="178" spans="1:9" ht="189" customHeight="1" x14ac:dyDescent="0.2">
      <c r="A178" s="7" t="s">
        <v>116</v>
      </c>
      <c r="B178" s="8" t="s">
        <v>23</v>
      </c>
      <c r="C178" s="8" t="s">
        <v>39</v>
      </c>
      <c r="D178" s="8" t="s">
        <v>0</v>
      </c>
      <c r="E178" s="8" t="s">
        <v>140</v>
      </c>
      <c r="F178" s="11" t="s">
        <v>193</v>
      </c>
      <c r="G178" s="6">
        <f>G179</f>
        <v>122.5</v>
      </c>
      <c r="H178" s="6">
        <f>H179</f>
        <v>0</v>
      </c>
      <c r="I178" s="18">
        <f t="shared" si="11"/>
        <v>0</v>
      </c>
    </row>
    <row r="179" spans="1:9" ht="56.25" x14ac:dyDescent="0.2">
      <c r="A179" s="7" t="s">
        <v>28</v>
      </c>
      <c r="B179" s="8" t="s">
        <v>23</v>
      </c>
      <c r="C179" s="9" t="s">
        <v>39</v>
      </c>
      <c r="D179" s="8" t="s">
        <v>0</v>
      </c>
      <c r="E179" s="8" t="s">
        <v>140</v>
      </c>
      <c r="F179" s="8" t="s">
        <v>15</v>
      </c>
      <c r="G179" s="6">
        <v>122.5</v>
      </c>
      <c r="H179" s="6">
        <v>0</v>
      </c>
      <c r="I179" s="18">
        <f t="shared" si="11"/>
        <v>0</v>
      </c>
    </row>
    <row r="180" spans="1:9" ht="15.75" hidden="1" customHeight="1" x14ac:dyDescent="0.2">
      <c r="A180" s="7" t="s">
        <v>114</v>
      </c>
      <c r="B180" s="8"/>
      <c r="C180" s="9"/>
      <c r="D180" s="8"/>
      <c r="E180" s="8"/>
      <c r="F180" s="8"/>
      <c r="G180" s="6">
        <f>G59+G68+G71+G75+G78+G81+G96+G99+G110+G113+G120+G147+G150+G163+G172+G175+0.1+G14+G20+G26+G52</f>
        <v>117311.64437000001</v>
      </c>
      <c r="H180" s="6">
        <f>H59+H68+H71+H75+H78+H81+H96+H99+H110+H113+H120+H147+H150+H163+H172+H175+0.1+H14+H20+H26+H52</f>
        <v>109501.00308000001</v>
      </c>
      <c r="I180" s="18">
        <f t="shared" si="11"/>
        <v>93.341972715542795</v>
      </c>
    </row>
    <row r="181" spans="1:9" s="36" customFormat="1" ht="84" customHeight="1" x14ac:dyDescent="0.3">
      <c r="A181" s="47" t="s">
        <v>192</v>
      </c>
      <c r="B181" s="48"/>
      <c r="C181" s="35"/>
      <c r="D181" s="49"/>
      <c r="E181" s="49"/>
      <c r="F181" s="42" t="s">
        <v>191</v>
      </c>
      <c r="G181" s="42"/>
      <c r="H181" s="43"/>
      <c r="I181" s="43"/>
    </row>
    <row r="182" spans="1:9" s="29" customFormat="1" ht="33.6" customHeight="1" x14ac:dyDescent="0.2">
      <c r="A182" s="24"/>
      <c r="B182" s="25"/>
      <c r="C182" s="26"/>
      <c r="D182" s="25"/>
      <c r="E182" s="25"/>
      <c r="F182" s="25"/>
      <c r="G182" s="27"/>
    </row>
    <row r="183" spans="1:9" s="29" customFormat="1" ht="22.5" customHeight="1" x14ac:dyDescent="0.2">
      <c r="A183" s="24"/>
      <c r="B183" s="25"/>
      <c r="C183" s="26"/>
      <c r="D183" s="25"/>
      <c r="E183" s="25"/>
      <c r="F183" s="25"/>
      <c r="G183" s="27"/>
    </row>
    <row r="184" spans="1:9" s="29" customFormat="1" ht="21.75" customHeight="1" x14ac:dyDescent="0.2">
      <c r="A184" s="24"/>
      <c r="B184" s="25"/>
      <c r="C184" s="26"/>
      <c r="D184" s="25"/>
      <c r="E184" s="25"/>
      <c r="F184" s="25"/>
      <c r="G184" s="27"/>
    </row>
    <row r="185" spans="1:9" s="29" customFormat="1" ht="32.25" customHeight="1" x14ac:dyDescent="0.2">
      <c r="A185" s="24"/>
      <c r="B185" s="25"/>
      <c r="C185" s="26"/>
      <c r="D185" s="25"/>
      <c r="E185" s="25"/>
      <c r="F185" s="25"/>
      <c r="G185" s="27"/>
    </row>
    <row r="186" spans="1:9" s="29" customFormat="1" ht="19.149999999999999" customHeight="1" x14ac:dyDescent="0.2">
      <c r="A186" s="24"/>
      <c r="B186" s="25"/>
      <c r="C186" s="26"/>
      <c r="D186" s="25"/>
      <c r="E186" s="25"/>
      <c r="F186" s="25"/>
      <c r="G186" s="27"/>
    </row>
    <row r="187" spans="1:9" s="29" customFormat="1" x14ac:dyDescent="0.2">
      <c r="A187" s="24"/>
      <c r="B187" s="25"/>
      <c r="C187" s="26"/>
      <c r="D187" s="25"/>
      <c r="E187" s="25"/>
      <c r="F187" s="25"/>
      <c r="G187" s="27"/>
    </row>
    <row r="188" spans="1:9" s="29" customFormat="1" ht="33.75" customHeight="1" x14ac:dyDescent="0.2">
      <c r="A188" s="24"/>
      <c r="B188" s="25"/>
      <c r="C188" s="26"/>
      <c r="D188" s="25"/>
      <c r="E188" s="25"/>
      <c r="F188" s="25"/>
      <c r="G188" s="27"/>
    </row>
    <row r="189" spans="1:9" s="29" customFormat="1" ht="36.6" customHeight="1" x14ac:dyDescent="0.2">
      <c r="A189" s="24"/>
      <c r="B189" s="25"/>
      <c r="C189" s="26"/>
      <c r="D189" s="25"/>
      <c r="E189" s="25"/>
      <c r="F189" s="26"/>
      <c r="G189" s="27"/>
    </row>
    <row r="190" spans="1:9" s="29" customFormat="1" ht="15.6" customHeight="1" x14ac:dyDescent="0.2">
      <c r="A190" s="24"/>
      <c r="B190" s="25"/>
      <c r="C190" s="26"/>
      <c r="D190" s="25"/>
      <c r="E190" s="25"/>
      <c r="F190" s="26"/>
      <c r="G190" s="27"/>
    </row>
    <row r="191" spans="1:9" s="29" customFormat="1" ht="45.75" customHeight="1" x14ac:dyDescent="0.2">
      <c r="A191" s="24"/>
      <c r="B191" s="25"/>
      <c r="C191" s="26"/>
      <c r="D191" s="25"/>
      <c r="E191" s="25"/>
      <c r="F191" s="25"/>
      <c r="G191" s="27"/>
    </row>
    <row r="192" spans="1:9" s="29" customFormat="1" ht="33" customHeight="1" x14ac:dyDescent="0.2">
      <c r="A192" s="24"/>
      <c r="B192" s="25"/>
      <c r="C192" s="26"/>
      <c r="D192" s="25"/>
      <c r="E192" s="25"/>
      <c r="F192" s="26"/>
      <c r="G192" s="27"/>
    </row>
    <row r="193" spans="1:9" s="29" customFormat="1" ht="32.25" customHeight="1" x14ac:dyDescent="0.2">
      <c r="A193" s="24"/>
      <c r="B193" s="25"/>
      <c r="C193" s="26"/>
      <c r="D193" s="25"/>
      <c r="E193" s="25"/>
      <c r="F193" s="25"/>
      <c r="G193" s="27"/>
    </row>
    <row r="194" spans="1:9" ht="18.600000000000001" customHeight="1" x14ac:dyDescent="0.2"/>
    <row r="196" spans="1:9" ht="53.25" customHeight="1" x14ac:dyDescent="0.2"/>
    <row r="197" spans="1:9" ht="36" customHeight="1" x14ac:dyDescent="0.2"/>
    <row r="198" spans="1:9" ht="18" customHeight="1" x14ac:dyDescent="0.2"/>
    <row r="199" spans="1:9" ht="19.149999999999999" customHeight="1" x14ac:dyDescent="0.2">
      <c r="B199" s="28"/>
      <c r="C199" s="28"/>
      <c r="D199" s="28"/>
      <c r="E199" s="28"/>
      <c r="F199" s="26"/>
      <c r="G199" s="28"/>
    </row>
    <row r="200" spans="1:9" ht="21" customHeight="1" x14ac:dyDescent="0.2">
      <c r="A200" s="28"/>
    </row>
    <row r="201" spans="1:9" ht="36.75" customHeight="1" x14ac:dyDescent="0.2"/>
    <row r="202" spans="1:9" ht="21.6" customHeight="1" x14ac:dyDescent="0.2">
      <c r="B202" s="28"/>
      <c r="C202" s="28"/>
      <c r="D202" s="28"/>
      <c r="E202" s="28"/>
      <c r="F202" s="26"/>
      <c r="G202" s="28"/>
    </row>
    <row r="203" spans="1:9" ht="6.6" customHeight="1" x14ac:dyDescent="0.2">
      <c r="A203" s="28"/>
    </row>
    <row r="204" spans="1:9" ht="58.9" customHeight="1" x14ac:dyDescent="0.2"/>
    <row r="205" spans="1:9" x14ac:dyDescent="0.3">
      <c r="H205" s="23"/>
      <c r="I205" s="23"/>
    </row>
    <row r="208" spans="1:9" ht="37.5" customHeight="1" x14ac:dyDescent="0.2"/>
    <row r="209" spans="1:7" ht="23.25" customHeight="1" x14ac:dyDescent="0.2">
      <c r="B209" s="28"/>
      <c r="C209" s="28"/>
      <c r="D209" s="28"/>
      <c r="E209" s="28"/>
      <c r="F209" s="26"/>
      <c r="G209" s="28"/>
    </row>
    <row r="210" spans="1:7" x14ac:dyDescent="0.2">
      <c r="A210" s="28"/>
    </row>
    <row r="211" spans="1:7" ht="24.75" customHeight="1" x14ac:dyDescent="0.2"/>
    <row r="213" spans="1:7" x14ac:dyDescent="0.2">
      <c r="B213" s="28"/>
      <c r="C213" s="28"/>
      <c r="D213" s="28"/>
      <c r="E213" s="28"/>
      <c r="G213" s="28"/>
    </row>
    <row r="214" spans="1:7" x14ac:dyDescent="0.2">
      <c r="A214" s="28"/>
      <c r="B214" s="28"/>
      <c r="C214" s="28"/>
      <c r="D214" s="28"/>
      <c r="E214" s="28"/>
      <c r="G214" s="28"/>
    </row>
    <row r="215" spans="1:7" x14ac:dyDescent="0.2">
      <c r="A215" s="28"/>
      <c r="B215" s="28"/>
      <c r="C215" s="28"/>
      <c r="D215" s="28"/>
      <c r="E215" s="28"/>
      <c r="G215" s="28"/>
    </row>
    <row r="216" spans="1:7" x14ac:dyDescent="0.2">
      <c r="A216" s="28"/>
      <c r="B216" s="28"/>
      <c r="C216" s="28"/>
      <c r="D216" s="28"/>
      <c r="E216" s="28"/>
      <c r="G216" s="28"/>
    </row>
    <row r="217" spans="1:7" x14ac:dyDescent="0.2">
      <c r="A217" s="28"/>
      <c r="B217" s="28"/>
      <c r="C217" s="28"/>
      <c r="D217" s="28"/>
      <c r="E217" s="28"/>
      <c r="G217" s="28"/>
    </row>
    <row r="218" spans="1:7" ht="21.75" customHeight="1" x14ac:dyDescent="0.2">
      <c r="A218" s="28"/>
    </row>
    <row r="220" spans="1:7" x14ac:dyDescent="0.2">
      <c r="B220" s="28"/>
      <c r="C220" s="28"/>
      <c r="D220" s="28"/>
      <c r="E220" s="28"/>
      <c r="F220" s="26"/>
      <c r="G220" s="28"/>
    </row>
    <row r="221" spans="1:7" ht="23.25" customHeight="1" x14ac:dyDescent="0.2">
      <c r="A221" s="28"/>
      <c r="B221" s="28"/>
      <c r="C221" s="28"/>
      <c r="D221" s="28"/>
      <c r="E221" s="28"/>
      <c r="F221" s="26"/>
      <c r="G221" s="28"/>
    </row>
    <row r="222" spans="1:7" x14ac:dyDescent="0.2">
      <c r="A222" s="28"/>
      <c r="B222" s="28"/>
      <c r="C222" s="28"/>
      <c r="D222" s="28"/>
      <c r="E222" s="28"/>
      <c r="F222" s="26"/>
      <c r="G222" s="28"/>
    </row>
    <row r="223" spans="1:7" x14ac:dyDescent="0.2">
      <c r="A223" s="28"/>
      <c r="B223" s="28"/>
      <c r="C223" s="28"/>
      <c r="D223" s="28"/>
      <c r="E223" s="28"/>
      <c r="F223" s="26"/>
      <c r="G223" s="28"/>
    </row>
    <row r="224" spans="1:7" x14ac:dyDescent="0.2">
      <c r="A224" s="28"/>
      <c r="B224" s="28"/>
      <c r="C224" s="28"/>
      <c r="D224" s="28"/>
      <c r="E224" s="28"/>
      <c r="F224" s="26"/>
      <c r="G224" s="28"/>
    </row>
    <row r="225" spans="1:7" x14ac:dyDescent="0.2">
      <c r="A225" s="28"/>
    </row>
    <row r="226" spans="1:7" x14ac:dyDescent="0.2">
      <c r="B226" s="28"/>
      <c r="C226" s="28"/>
      <c r="D226" s="28"/>
      <c r="E226" s="28"/>
      <c r="G226" s="28"/>
    </row>
    <row r="227" spans="1:7" x14ac:dyDescent="0.2">
      <c r="A227" s="28"/>
    </row>
    <row r="228" spans="1:7" ht="24" customHeight="1" x14ac:dyDescent="0.2"/>
    <row r="230" spans="1:7" x14ac:dyDescent="0.2">
      <c r="B230" s="28"/>
      <c r="C230" s="28"/>
      <c r="D230" s="28"/>
      <c r="E230" s="28"/>
      <c r="G230" s="28"/>
    </row>
    <row r="231" spans="1:7" x14ac:dyDescent="0.2">
      <c r="A231" s="28"/>
    </row>
    <row r="232" spans="1:7" x14ac:dyDescent="0.2">
      <c r="B232" s="28"/>
      <c r="C232" s="28"/>
      <c r="D232" s="28"/>
      <c r="E232" s="28"/>
      <c r="G232" s="28"/>
    </row>
    <row r="233" spans="1:7" x14ac:dyDescent="0.2">
      <c r="A233" s="28"/>
      <c r="B233" s="28"/>
      <c r="C233" s="28"/>
      <c r="D233" s="28"/>
      <c r="E233" s="28"/>
      <c r="F233" s="26"/>
      <c r="G233" s="28"/>
    </row>
    <row r="234" spans="1:7" x14ac:dyDescent="0.2">
      <c r="A234" s="28"/>
      <c r="B234" s="28"/>
      <c r="C234" s="28"/>
      <c r="D234" s="28"/>
      <c r="E234" s="28"/>
      <c r="G234" s="28"/>
    </row>
    <row r="235" spans="1:7" x14ac:dyDescent="0.2">
      <c r="A235" s="28"/>
      <c r="B235" s="28"/>
      <c r="C235" s="28"/>
      <c r="D235" s="28"/>
      <c r="E235" s="28"/>
      <c r="G235" s="28"/>
    </row>
    <row r="236" spans="1:7" x14ac:dyDescent="0.2">
      <c r="A236" s="28"/>
    </row>
    <row r="237" spans="1:7" x14ac:dyDescent="0.2">
      <c r="B237" s="28"/>
      <c r="C237" s="28"/>
      <c r="D237" s="28"/>
      <c r="E237" s="28"/>
      <c r="F237" s="26"/>
      <c r="G237" s="28"/>
    </row>
    <row r="238" spans="1:7" x14ac:dyDescent="0.2">
      <c r="A238" s="28"/>
      <c r="B238" s="28"/>
      <c r="C238" s="28"/>
      <c r="D238" s="28"/>
      <c r="E238" s="28"/>
      <c r="G238" s="28"/>
    </row>
    <row r="239" spans="1:7" ht="18.75" customHeight="1" x14ac:dyDescent="0.2">
      <c r="A239" s="28"/>
      <c r="B239" s="28"/>
      <c r="C239" s="28"/>
      <c r="D239" s="28"/>
      <c r="E239" s="28"/>
      <c r="F239" s="26"/>
      <c r="G239" s="28"/>
    </row>
    <row r="240" spans="1:7" ht="18.75" customHeight="1" x14ac:dyDescent="0.2">
      <c r="A240" s="28"/>
    </row>
    <row r="241" spans="1:7" ht="15.75" customHeight="1" x14ac:dyDescent="0.2">
      <c r="B241" s="28"/>
      <c r="C241" s="28"/>
      <c r="D241" s="28"/>
      <c r="E241" s="28"/>
      <c r="F241" s="26"/>
      <c r="G241" s="28"/>
    </row>
    <row r="242" spans="1:7" ht="24" customHeight="1" x14ac:dyDescent="0.2">
      <c r="A242" s="28"/>
      <c r="B242" s="28"/>
      <c r="C242" s="28"/>
      <c r="D242" s="28"/>
      <c r="E242" s="28"/>
      <c r="F242" s="26"/>
      <c r="G242" s="28"/>
    </row>
    <row r="243" spans="1:7" ht="18" customHeight="1" x14ac:dyDescent="0.2">
      <c r="A243" s="28"/>
      <c r="B243" s="28"/>
      <c r="C243" s="28"/>
      <c r="D243" s="28"/>
      <c r="E243" s="28"/>
      <c r="G243" s="28"/>
    </row>
    <row r="244" spans="1:7" x14ac:dyDescent="0.2">
      <c r="A244" s="28"/>
    </row>
    <row r="245" spans="1:7" x14ac:dyDescent="0.2">
      <c r="B245" s="28"/>
      <c r="C245" s="28"/>
      <c r="D245" s="28"/>
      <c r="E245" s="28"/>
      <c r="F245" s="26"/>
      <c r="G245" s="28"/>
    </row>
    <row r="246" spans="1:7" x14ac:dyDescent="0.2">
      <c r="A246" s="28"/>
      <c r="B246" s="28"/>
      <c r="C246" s="28"/>
      <c r="D246" s="28"/>
      <c r="E246" s="28"/>
      <c r="G246" s="28"/>
    </row>
    <row r="247" spans="1:7" x14ac:dyDescent="0.2">
      <c r="A247" s="28"/>
    </row>
    <row r="248" spans="1:7" x14ac:dyDescent="0.2">
      <c r="B248" s="28"/>
      <c r="C248" s="28"/>
      <c r="D248" s="28"/>
      <c r="E248" s="28"/>
      <c r="F248" s="26"/>
      <c r="G248" s="28"/>
    </row>
    <row r="249" spans="1:7" x14ac:dyDescent="0.2">
      <c r="A249" s="28"/>
      <c r="B249" s="28"/>
      <c r="C249" s="28"/>
      <c r="D249" s="28"/>
      <c r="E249" s="28"/>
      <c r="F249" s="26"/>
      <c r="G249" s="28"/>
    </row>
    <row r="250" spans="1:7" x14ac:dyDescent="0.2">
      <c r="A250" s="28"/>
      <c r="B250" s="28"/>
      <c r="C250" s="28"/>
      <c r="D250" s="28"/>
      <c r="E250" s="28"/>
      <c r="F250" s="26"/>
      <c r="G250" s="28"/>
    </row>
    <row r="251" spans="1:7" x14ac:dyDescent="0.2">
      <c r="A251" s="28"/>
      <c r="B251" s="28"/>
      <c r="C251" s="28"/>
      <c r="D251" s="28"/>
      <c r="E251" s="28"/>
      <c r="G251" s="28"/>
    </row>
    <row r="252" spans="1:7" ht="48.75" customHeight="1" x14ac:dyDescent="0.2">
      <c r="A252" s="28"/>
    </row>
    <row r="253" spans="1:7" x14ac:dyDescent="0.2">
      <c r="B253" s="28"/>
      <c r="C253" s="28"/>
      <c r="D253" s="28"/>
      <c r="E253" s="28"/>
      <c r="F253" s="26"/>
      <c r="G253" s="28"/>
    </row>
    <row r="254" spans="1:7" x14ac:dyDescent="0.2">
      <c r="A254" s="28"/>
    </row>
    <row r="256" spans="1:7" ht="38.25" customHeight="1" x14ac:dyDescent="0.2">
      <c r="B256" s="28"/>
      <c r="C256" s="28"/>
      <c r="D256" s="28"/>
      <c r="E256" s="28"/>
      <c r="G256" s="28"/>
    </row>
    <row r="257" spans="1:7" x14ac:dyDescent="0.2">
      <c r="A257" s="28"/>
    </row>
    <row r="258" spans="1:7" ht="48" customHeight="1" x14ac:dyDescent="0.2">
      <c r="B258" s="28"/>
      <c r="C258" s="28"/>
      <c r="D258" s="28"/>
      <c r="E258" s="28"/>
      <c r="F258" s="26"/>
      <c r="G258" s="28"/>
    </row>
    <row r="259" spans="1:7" x14ac:dyDescent="0.2">
      <c r="A259" s="28"/>
      <c r="B259" s="28"/>
      <c r="C259" s="28"/>
      <c r="D259" s="28"/>
      <c r="E259" s="28"/>
      <c r="G259" s="28"/>
    </row>
    <row r="260" spans="1:7" ht="51" customHeight="1" x14ac:dyDescent="0.2">
      <c r="A260" s="28"/>
      <c r="B260" s="28"/>
      <c r="C260" s="28"/>
      <c r="D260" s="28"/>
      <c r="E260" s="28"/>
      <c r="F260" s="26"/>
      <c r="G260" s="28"/>
    </row>
    <row r="261" spans="1:7" ht="32.25" customHeight="1" x14ac:dyDescent="0.2">
      <c r="A261" s="28"/>
    </row>
    <row r="263" spans="1:7" x14ac:dyDescent="0.2">
      <c r="B263" s="28"/>
      <c r="C263" s="28"/>
      <c r="D263" s="28"/>
      <c r="E263" s="28"/>
      <c r="F263" s="26"/>
      <c r="G263" s="28"/>
    </row>
    <row r="264" spans="1:7" ht="48" customHeight="1" x14ac:dyDescent="0.2">
      <c r="A264" s="28"/>
    </row>
    <row r="265" spans="1:7" x14ac:dyDescent="0.2">
      <c r="B265" s="28"/>
      <c r="C265" s="28"/>
      <c r="D265" s="28"/>
      <c r="E265" s="28"/>
      <c r="F265" s="26"/>
      <c r="G265" s="28"/>
    </row>
    <row r="266" spans="1:7" x14ac:dyDescent="0.2">
      <c r="A266" s="28"/>
      <c r="B266" s="28"/>
      <c r="C266" s="28"/>
      <c r="D266" s="28"/>
      <c r="E266" s="28"/>
      <c r="F266" s="26"/>
      <c r="G266" s="28"/>
    </row>
    <row r="267" spans="1:7" ht="18" customHeight="1" x14ac:dyDescent="0.2">
      <c r="A267" s="28"/>
    </row>
    <row r="268" spans="1:7" ht="50.25" customHeight="1" x14ac:dyDescent="0.2"/>
    <row r="269" spans="1:7" ht="47.25" customHeight="1" x14ac:dyDescent="0.2"/>
    <row r="271" spans="1:7" x14ac:dyDescent="0.2">
      <c r="B271" s="28"/>
      <c r="C271" s="28"/>
      <c r="D271" s="28"/>
      <c r="E271" s="28"/>
      <c r="G271" s="28"/>
    </row>
    <row r="272" spans="1:7" ht="51.75" customHeight="1" x14ac:dyDescent="0.2">
      <c r="A272" s="28"/>
    </row>
    <row r="273" spans="1:7" x14ac:dyDescent="0.2">
      <c r="B273" s="28"/>
      <c r="C273" s="28"/>
      <c r="D273" s="28"/>
      <c r="E273" s="28"/>
      <c r="G273" s="28"/>
    </row>
    <row r="274" spans="1:7" x14ac:dyDescent="0.2">
      <c r="A274" s="28"/>
    </row>
    <row r="275" spans="1:7" x14ac:dyDescent="0.2">
      <c r="B275" s="28"/>
      <c r="C275" s="28"/>
      <c r="D275" s="28"/>
      <c r="E275" s="28"/>
      <c r="G275" s="28"/>
    </row>
    <row r="276" spans="1:7" x14ac:dyDescent="0.2">
      <c r="A276" s="28"/>
    </row>
    <row r="277" spans="1:7" ht="50.25" customHeight="1" x14ac:dyDescent="0.2">
      <c r="B277" s="28"/>
      <c r="C277" s="28"/>
      <c r="D277" s="28"/>
      <c r="E277" s="28"/>
      <c r="G277" s="28"/>
    </row>
    <row r="278" spans="1:7" x14ac:dyDescent="0.2">
      <c r="A278" s="28"/>
      <c r="B278" s="28"/>
      <c r="C278" s="28"/>
      <c r="D278" s="28"/>
      <c r="E278" s="28"/>
      <c r="F278" s="26"/>
      <c r="G278" s="28"/>
    </row>
    <row r="279" spans="1:7" ht="32.25" customHeight="1" x14ac:dyDescent="0.2">
      <c r="A279" s="28"/>
    </row>
    <row r="280" spans="1:7" x14ac:dyDescent="0.2">
      <c r="B280" s="28"/>
      <c r="C280" s="28"/>
      <c r="D280" s="28"/>
      <c r="E280" s="28"/>
      <c r="F280" s="26"/>
      <c r="G280" s="28"/>
    </row>
    <row r="281" spans="1:7" x14ac:dyDescent="0.2">
      <c r="A281" s="28"/>
      <c r="B281" s="28"/>
      <c r="C281" s="28"/>
      <c r="D281" s="28"/>
      <c r="E281" s="28"/>
      <c r="G281" s="28"/>
    </row>
    <row r="282" spans="1:7" ht="53.25" customHeight="1" x14ac:dyDescent="0.2">
      <c r="A282" s="28"/>
      <c r="B282" s="28"/>
      <c r="C282" s="28"/>
      <c r="D282" s="28"/>
      <c r="E282" s="28"/>
      <c r="F282" s="26"/>
      <c r="G282" s="28"/>
    </row>
    <row r="283" spans="1:7" x14ac:dyDescent="0.2">
      <c r="A283" s="28"/>
    </row>
    <row r="284" spans="1:7" ht="66" customHeight="1" x14ac:dyDescent="0.2">
      <c r="B284" s="28"/>
      <c r="C284" s="28"/>
      <c r="D284" s="28"/>
      <c r="E284" s="28"/>
      <c r="F284" s="26"/>
      <c r="G284" s="28"/>
    </row>
    <row r="285" spans="1:7" ht="51" customHeight="1" x14ac:dyDescent="0.2">
      <c r="A285" s="28"/>
      <c r="B285" s="28"/>
      <c r="C285" s="28"/>
      <c r="D285" s="28"/>
      <c r="E285" s="28"/>
      <c r="F285" s="26"/>
      <c r="G285" s="28"/>
    </row>
    <row r="286" spans="1:7" x14ac:dyDescent="0.2">
      <c r="A286" s="28"/>
    </row>
    <row r="287" spans="1:7" x14ac:dyDescent="0.2">
      <c r="B287" s="28"/>
      <c r="C287" s="28"/>
      <c r="D287" s="28"/>
      <c r="E287" s="28"/>
      <c r="F287" s="26"/>
      <c r="G287" s="28"/>
    </row>
    <row r="288" spans="1:7" x14ac:dyDescent="0.2">
      <c r="A288" s="28"/>
      <c r="B288" s="28"/>
      <c r="C288" s="28"/>
      <c r="D288" s="28"/>
      <c r="E288" s="28"/>
      <c r="F288" s="26"/>
      <c r="G288" s="28"/>
    </row>
    <row r="289" spans="1:7" x14ac:dyDescent="0.2">
      <c r="A289" s="28"/>
    </row>
    <row r="295" spans="1:7" x14ac:dyDescent="0.2">
      <c r="B295" s="28"/>
      <c r="C295" s="28"/>
      <c r="D295" s="28"/>
      <c r="E295" s="28"/>
      <c r="F295" s="26"/>
      <c r="G295" s="28"/>
    </row>
    <row r="296" spans="1:7" x14ac:dyDescent="0.2">
      <c r="A296" s="28"/>
    </row>
    <row r="297" spans="1:7" ht="115.5" customHeight="1" x14ac:dyDescent="0.2">
      <c r="B297" s="28"/>
      <c r="C297" s="28"/>
      <c r="D297" s="28"/>
      <c r="E297" s="28"/>
      <c r="G297" s="28"/>
    </row>
    <row r="298" spans="1:7" x14ac:dyDescent="0.2">
      <c r="A298" s="28"/>
      <c r="B298" s="28"/>
      <c r="C298" s="28"/>
      <c r="D298" s="28"/>
      <c r="E298" s="28"/>
      <c r="G298" s="28"/>
    </row>
    <row r="299" spans="1:7" ht="131.25" customHeight="1" x14ac:dyDescent="0.2">
      <c r="A299" s="28"/>
      <c r="B299" s="28"/>
      <c r="C299" s="28"/>
      <c r="D299" s="28"/>
      <c r="E299" s="28"/>
      <c r="G299" s="28"/>
    </row>
    <row r="300" spans="1:7" x14ac:dyDescent="0.2">
      <c r="A300" s="28"/>
      <c r="B300" s="28"/>
      <c r="C300" s="28"/>
      <c r="D300" s="28"/>
      <c r="E300" s="28"/>
      <c r="G300" s="28"/>
    </row>
    <row r="301" spans="1:7" ht="38.25" customHeight="1" x14ac:dyDescent="0.2">
      <c r="A301" s="28"/>
    </row>
    <row r="303" spans="1:7" ht="78" customHeight="1" x14ac:dyDescent="0.2"/>
    <row r="304" spans="1:7" ht="22.5" customHeight="1" x14ac:dyDescent="0.2">
      <c r="B304" s="28"/>
      <c r="C304" s="28"/>
      <c r="D304" s="28"/>
      <c r="E304" s="28"/>
      <c r="F304" s="26"/>
      <c r="G304" s="28"/>
    </row>
    <row r="305" spans="1:7" x14ac:dyDescent="0.2">
      <c r="A305" s="28"/>
      <c r="B305" s="28"/>
      <c r="C305" s="28"/>
      <c r="D305" s="28"/>
      <c r="E305" s="28"/>
      <c r="F305" s="26"/>
      <c r="G305" s="28"/>
    </row>
    <row r="306" spans="1:7" ht="24" customHeight="1" x14ac:dyDescent="0.2">
      <c r="A306" s="28"/>
      <c r="B306" s="28"/>
      <c r="C306" s="28"/>
      <c r="D306" s="28"/>
      <c r="E306" s="28"/>
      <c r="F306" s="26"/>
      <c r="G306" s="28"/>
    </row>
    <row r="307" spans="1:7" ht="66" customHeight="1" x14ac:dyDescent="0.2">
      <c r="A307" s="28"/>
      <c r="B307" s="28"/>
      <c r="C307" s="28"/>
      <c r="D307" s="28"/>
      <c r="E307" s="28"/>
      <c r="F307" s="26"/>
      <c r="G307" s="28"/>
    </row>
    <row r="308" spans="1:7" x14ac:dyDescent="0.2">
      <c r="A308" s="28"/>
    </row>
    <row r="311" spans="1:7" x14ac:dyDescent="0.2">
      <c r="B311" s="28"/>
      <c r="C311" s="28"/>
      <c r="D311" s="28"/>
      <c r="E311" s="28"/>
      <c r="F311" s="26"/>
      <c r="G311" s="28"/>
    </row>
    <row r="312" spans="1:7" x14ac:dyDescent="0.2">
      <c r="A312" s="28"/>
      <c r="B312" s="28"/>
      <c r="C312" s="28"/>
      <c r="D312" s="28"/>
      <c r="E312" s="28"/>
      <c r="F312" s="26"/>
      <c r="G312" s="28"/>
    </row>
    <row r="313" spans="1:7" x14ac:dyDescent="0.2">
      <c r="A313" s="28"/>
    </row>
    <row r="314" spans="1:7" ht="18" customHeight="1" x14ac:dyDescent="0.2"/>
    <row r="315" spans="1:7" x14ac:dyDescent="0.2">
      <c r="B315" s="28"/>
      <c r="C315" s="28"/>
      <c r="D315" s="28"/>
      <c r="E315" s="28"/>
      <c r="G315" s="28"/>
    </row>
    <row r="316" spans="1:7" x14ac:dyDescent="0.2">
      <c r="A316" s="28"/>
    </row>
    <row r="322" spans="1:7" x14ac:dyDescent="0.2">
      <c r="B322" s="28"/>
      <c r="C322" s="28"/>
      <c r="D322" s="28"/>
      <c r="E322" s="28"/>
      <c r="F322" s="26"/>
      <c r="G322" s="28"/>
    </row>
    <row r="323" spans="1:7" ht="22.5" customHeight="1" x14ac:dyDescent="0.2">
      <c r="A323" s="28"/>
    </row>
    <row r="324" spans="1:7" ht="48" customHeight="1" x14ac:dyDescent="0.2"/>
    <row r="325" spans="1:7" ht="21" customHeight="1" x14ac:dyDescent="0.2">
      <c r="B325" s="28"/>
      <c r="C325" s="28"/>
      <c r="D325" s="28"/>
      <c r="E325" s="28"/>
      <c r="G325" s="28"/>
    </row>
    <row r="326" spans="1:7" ht="51" customHeight="1" x14ac:dyDescent="0.2">
      <c r="A326" s="28"/>
    </row>
    <row r="329" spans="1:7" x14ac:dyDescent="0.2">
      <c r="B329" s="28"/>
      <c r="C329" s="28"/>
      <c r="D329" s="28"/>
      <c r="E329" s="28"/>
      <c r="G329" s="28"/>
    </row>
    <row r="330" spans="1:7" ht="28.5" customHeight="1" x14ac:dyDescent="0.2">
      <c r="A330" s="28"/>
    </row>
    <row r="331" spans="1:7" ht="23.25" customHeight="1" x14ac:dyDescent="0.2"/>
    <row r="332" spans="1:7" x14ac:dyDescent="0.2">
      <c r="B332" s="28"/>
      <c r="C332" s="28"/>
      <c r="D332" s="28"/>
      <c r="E332" s="28"/>
      <c r="F332" s="26"/>
      <c r="G332" s="28"/>
    </row>
    <row r="333" spans="1:7" x14ac:dyDescent="0.2">
      <c r="A333" s="28"/>
      <c r="B333" s="28"/>
      <c r="C333" s="28"/>
      <c r="D333" s="28"/>
      <c r="E333" s="28"/>
      <c r="G333" s="28"/>
    </row>
    <row r="334" spans="1:7" x14ac:dyDescent="0.2">
      <c r="A334" s="28"/>
    </row>
    <row r="336" spans="1:7" x14ac:dyDescent="0.2">
      <c r="B336" s="28"/>
      <c r="C336" s="28"/>
      <c r="D336" s="28"/>
      <c r="E336" s="28"/>
      <c r="F336" s="26"/>
      <c r="G336" s="28"/>
    </row>
    <row r="337" spans="1:7" x14ac:dyDescent="0.2">
      <c r="A337" s="28"/>
    </row>
    <row r="338" spans="1:7" x14ac:dyDescent="0.2">
      <c r="B338" s="28"/>
      <c r="C338" s="28"/>
      <c r="D338" s="28"/>
      <c r="E338" s="28"/>
      <c r="G338" s="28"/>
    </row>
    <row r="339" spans="1:7" x14ac:dyDescent="0.2">
      <c r="A339" s="28"/>
    </row>
    <row r="340" spans="1:7" x14ac:dyDescent="0.2">
      <c r="B340" s="28"/>
      <c r="C340" s="28"/>
      <c r="D340" s="28"/>
      <c r="E340" s="28"/>
      <c r="F340" s="26"/>
      <c r="G340" s="28"/>
    </row>
    <row r="341" spans="1:7" ht="27" customHeight="1" x14ac:dyDescent="0.2">
      <c r="A341" s="28"/>
    </row>
    <row r="343" spans="1:7" x14ac:dyDescent="0.2">
      <c r="B343" s="28"/>
      <c r="C343" s="28"/>
      <c r="D343" s="28"/>
      <c r="E343" s="28"/>
      <c r="G343" s="28"/>
    </row>
    <row r="344" spans="1:7" x14ac:dyDescent="0.2">
      <c r="A344" s="28"/>
    </row>
    <row r="345" spans="1:7" x14ac:dyDescent="0.2">
      <c r="B345" s="28"/>
      <c r="C345" s="28"/>
      <c r="D345" s="28"/>
      <c r="E345" s="28"/>
      <c r="F345" s="26"/>
      <c r="G345" s="28"/>
    </row>
    <row r="346" spans="1:7" x14ac:dyDescent="0.2">
      <c r="A346" s="28"/>
    </row>
    <row r="348" spans="1:7" x14ac:dyDescent="0.2">
      <c r="B348" s="28"/>
      <c r="C348" s="28"/>
      <c r="D348" s="28"/>
      <c r="E348" s="28"/>
      <c r="G348" s="28"/>
    </row>
    <row r="349" spans="1:7" x14ac:dyDescent="0.2">
      <c r="A349" s="28"/>
    </row>
    <row r="350" spans="1:7" x14ac:dyDescent="0.2">
      <c r="B350" s="28"/>
      <c r="C350" s="28"/>
      <c r="D350" s="28"/>
      <c r="E350" s="28"/>
      <c r="F350" s="26"/>
      <c r="G350" s="28"/>
    </row>
    <row r="351" spans="1:7" ht="53.25" customHeight="1" x14ac:dyDescent="0.2">
      <c r="A351" s="28"/>
      <c r="B351" s="28"/>
      <c r="C351" s="28"/>
      <c r="D351" s="28"/>
      <c r="E351" s="28"/>
      <c r="G351" s="28"/>
    </row>
    <row r="352" spans="1:7" x14ac:dyDescent="0.2">
      <c r="A352" s="28"/>
    </row>
    <row r="353" spans="1:7" x14ac:dyDescent="0.2">
      <c r="B353" s="28"/>
      <c r="C353" s="28"/>
      <c r="D353" s="28"/>
      <c r="E353" s="28"/>
      <c r="G353" s="28"/>
    </row>
    <row r="354" spans="1:7" x14ac:dyDescent="0.2">
      <c r="A354" s="28"/>
    </row>
    <row r="355" spans="1:7" ht="48" customHeight="1" x14ac:dyDescent="0.2">
      <c r="B355" s="28"/>
      <c r="C355" s="28"/>
      <c r="D355" s="28"/>
      <c r="E355" s="28"/>
      <c r="F355" s="26"/>
      <c r="G355" s="28"/>
    </row>
    <row r="356" spans="1:7" x14ac:dyDescent="0.2">
      <c r="A356" s="28"/>
      <c r="B356" s="28"/>
      <c r="C356" s="28"/>
      <c r="D356" s="28"/>
      <c r="E356" s="28"/>
      <c r="G356" s="28"/>
    </row>
    <row r="357" spans="1:7" x14ac:dyDescent="0.2">
      <c r="A357" s="28"/>
      <c r="B357" s="28"/>
      <c r="C357" s="28"/>
      <c r="D357" s="28"/>
      <c r="E357" s="28"/>
      <c r="G357" s="28"/>
    </row>
    <row r="358" spans="1:7" x14ac:dyDescent="0.2">
      <c r="A358" s="28"/>
      <c r="B358" s="28"/>
      <c r="C358" s="28"/>
      <c r="D358" s="28"/>
      <c r="E358" s="28"/>
      <c r="F358" s="26"/>
      <c r="G358" s="28"/>
    </row>
    <row r="359" spans="1:7" ht="19.5" customHeight="1" x14ac:dyDescent="0.2">
      <c r="A359" s="28"/>
    </row>
    <row r="360" spans="1:7" x14ac:dyDescent="0.2">
      <c r="B360" s="28"/>
      <c r="C360" s="28"/>
      <c r="D360" s="28"/>
      <c r="E360" s="28"/>
      <c r="F360" s="26"/>
      <c r="G360" s="28"/>
    </row>
    <row r="361" spans="1:7" x14ac:dyDescent="0.2">
      <c r="A361" s="28"/>
    </row>
    <row r="363" spans="1:7" x14ac:dyDescent="0.2">
      <c r="B363" s="28"/>
      <c r="C363" s="28"/>
      <c r="D363" s="28"/>
      <c r="E363" s="28"/>
      <c r="F363" s="26"/>
      <c r="G363" s="28"/>
    </row>
    <row r="364" spans="1:7" ht="50.25" customHeight="1" x14ac:dyDescent="0.2">
      <c r="A364" s="28"/>
      <c r="B364" s="28"/>
      <c r="C364" s="28"/>
      <c r="D364" s="28"/>
      <c r="E364" s="28"/>
      <c r="F364" s="26"/>
      <c r="G364" s="28"/>
    </row>
    <row r="365" spans="1:7" x14ac:dyDescent="0.2">
      <c r="A365" s="28"/>
      <c r="B365" s="28"/>
      <c r="C365" s="28"/>
      <c r="D365" s="28"/>
      <c r="E365" s="28"/>
      <c r="G365" s="28"/>
    </row>
    <row r="366" spans="1:7" x14ac:dyDescent="0.2">
      <c r="A366" s="28"/>
    </row>
    <row r="369" spans="1:7" ht="48.75" customHeight="1" x14ac:dyDescent="0.2">
      <c r="B369" s="28"/>
      <c r="C369" s="28"/>
      <c r="D369" s="28"/>
      <c r="E369" s="28"/>
      <c r="G369" s="28"/>
    </row>
    <row r="370" spans="1:7" x14ac:dyDescent="0.2">
      <c r="A370" s="28"/>
    </row>
    <row r="372" spans="1:7" x14ac:dyDescent="0.2">
      <c r="B372" s="28"/>
      <c r="C372" s="28"/>
      <c r="D372" s="28"/>
      <c r="E372" s="28"/>
      <c r="F372" s="26"/>
      <c r="G372" s="28"/>
    </row>
    <row r="373" spans="1:7" x14ac:dyDescent="0.2">
      <c r="A373" s="28"/>
    </row>
    <row r="374" spans="1:7" ht="54.75" customHeight="1" x14ac:dyDescent="0.2"/>
    <row r="376" spans="1:7" x14ac:dyDescent="0.2">
      <c r="B376" s="28"/>
      <c r="C376" s="28"/>
      <c r="D376" s="28"/>
      <c r="E376" s="28"/>
      <c r="F376" s="26"/>
      <c r="G376" s="28"/>
    </row>
    <row r="377" spans="1:7" ht="36.75" customHeight="1" x14ac:dyDescent="0.2">
      <c r="A377" s="28"/>
      <c r="B377" s="28"/>
      <c r="C377" s="28"/>
      <c r="D377" s="28"/>
      <c r="E377" s="28"/>
      <c r="G377" s="28"/>
    </row>
    <row r="378" spans="1:7" x14ac:dyDescent="0.2">
      <c r="A378" s="28"/>
    </row>
    <row r="379" spans="1:7" ht="49.5" customHeight="1" x14ac:dyDescent="0.2">
      <c r="B379" s="28"/>
      <c r="C379" s="28"/>
      <c r="D379" s="28"/>
      <c r="E379" s="28"/>
      <c r="G379" s="28"/>
    </row>
    <row r="380" spans="1:7" x14ac:dyDescent="0.2">
      <c r="A380" s="28"/>
      <c r="B380" s="28"/>
      <c r="C380" s="28"/>
      <c r="D380" s="28"/>
      <c r="E380" s="28"/>
      <c r="G380" s="28"/>
    </row>
    <row r="381" spans="1:7" x14ac:dyDescent="0.2">
      <c r="A381" s="28"/>
      <c r="B381" s="28"/>
      <c r="C381" s="28"/>
      <c r="D381" s="28"/>
      <c r="E381" s="28"/>
      <c r="G381" s="28"/>
    </row>
    <row r="382" spans="1:7" ht="32.25" customHeight="1" x14ac:dyDescent="0.2">
      <c r="A382" s="28"/>
      <c r="B382" s="28"/>
      <c r="C382" s="28"/>
      <c r="D382" s="28"/>
      <c r="E382" s="28"/>
      <c r="G382" s="28"/>
    </row>
    <row r="383" spans="1:7" ht="51" customHeight="1" x14ac:dyDescent="0.2">
      <c r="A383" s="28"/>
    </row>
    <row r="384" spans="1:7" x14ac:dyDescent="0.2">
      <c r="B384" s="28"/>
      <c r="C384" s="28"/>
      <c r="D384" s="28"/>
      <c r="E384" s="28"/>
      <c r="F384" s="26"/>
      <c r="G384" s="28"/>
    </row>
    <row r="385" spans="1:7" x14ac:dyDescent="0.2">
      <c r="A385" s="28"/>
    </row>
    <row r="386" spans="1:7" x14ac:dyDescent="0.2">
      <c r="B386" s="28"/>
      <c r="C386" s="28"/>
      <c r="D386" s="28"/>
      <c r="E386" s="28"/>
      <c r="F386" s="26"/>
      <c r="G386" s="28"/>
    </row>
    <row r="387" spans="1:7" x14ac:dyDescent="0.2">
      <c r="A387" s="28"/>
      <c r="B387" s="28"/>
      <c r="C387" s="28"/>
      <c r="D387" s="28"/>
      <c r="E387" s="28"/>
      <c r="F387" s="26"/>
      <c r="G387" s="28"/>
    </row>
    <row r="388" spans="1:7" x14ac:dyDescent="0.2">
      <c r="A388" s="28"/>
      <c r="B388" s="28"/>
      <c r="C388" s="28"/>
      <c r="D388" s="28"/>
      <c r="E388" s="28"/>
      <c r="F388" s="26"/>
      <c r="G388" s="28"/>
    </row>
    <row r="389" spans="1:7" x14ac:dyDescent="0.2">
      <c r="A389" s="28"/>
      <c r="B389" s="28"/>
      <c r="C389" s="28"/>
      <c r="D389" s="28"/>
      <c r="E389" s="28"/>
      <c r="F389" s="26"/>
      <c r="G389" s="28"/>
    </row>
    <row r="390" spans="1:7" x14ac:dyDescent="0.2">
      <c r="A390" s="28"/>
    </row>
    <row r="391" spans="1:7" ht="50.25" customHeight="1" x14ac:dyDescent="0.2">
      <c r="B391" s="28"/>
      <c r="C391" s="28"/>
      <c r="D391" s="28"/>
      <c r="E391" s="28"/>
      <c r="F391" s="26"/>
      <c r="G391" s="28"/>
    </row>
    <row r="392" spans="1:7" x14ac:dyDescent="0.2">
      <c r="A392" s="28"/>
    </row>
    <row r="393" spans="1:7" x14ac:dyDescent="0.2">
      <c r="B393" s="28"/>
      <c r="C393" s="28"/>
      <c r="D393" s="28"/>
      <c r="E393" s="28"/>
      <c r="F393" s="26"/>
      <c r="G393" s="28"/>
    </row>
    <row r="394" spans="1:7" x14ac:dyDescent="0.2">
      <c r="A394" s="28"/>
      <c r="B394" s="28"/>
      <c r="C394" s="28"/>
      <c r="D394" s="28"/>
      <c r="E394" s="28"/>
      <c r="F394" s="26"/>
      <c r="G394" s="28"/>
    </row>
    <row r="395" spans="1:7" ht="36" customHeight="1" x14ac:dyDescent="0.2">
      <c r="A395" s="28"/>
      <c r="B395" s="28"/>
      <c r="C395" s="28"/>
      <c r="D395" s="28"/>
      <c r="E395" s="28"/>
      <c r="G395" s="28"/>
    </row>
    <row r="396" spans="1:7" x14ac:dyDescent="0.2">
      <c r="A396" s="28"/>
      <c r="B396" s="28"/>
      <c r="C396" s="28"/>
      <c r="D396" s="28"/>
      <c r="E396" s="28"/>
      <c r="F396" s="26"/>
      <c r="G396" s="28"/>
    </row>
    <row r="397" spans="1:7" x14ac:dyDescent="0.2">
      <c r="A397" s="28"/>
      <c r="B397" s="28"/>
      <c r="C397" s="28"/>
      <c r="D397" s="28"/>
      <c r="E397" s="28"/>
      <c r="G397" s="28"/>
    </row>
    <row r="398" spans="1:7" x14ac:dyDescent="0.2">
      <c r="A398" s="28"/>
    </row>
    <row r="400" spans="1:7" x14ac:dyDescent="0.2">
      <c r="B400" s="28"/>
      <c r="C400" s="28"/>
      <c r="D400" s="28"/>
      <c r="E400" s="28"/>
      <c r="G400" s="28"/>
    </row>
    <row r="401" spans="1:7" x14ac:dyDescent="0.2">
      <c r="A401" s="28"/>
      <c r="B401" s="28"/>
      <c r="C401" s="28"/>
      <c r="D401" s="28"/>
      <c r="E401" s="28"/>
      <c r="G401" s="28"/>
    </row>
    <row r="402" spans="1:7" x14ac:dyDescent="0.2">
      <c r="A402" s="28"/>
      <c r="B402" s="28"/>
      <c r="C402" s="28"/>
      <c r="D402" s="28"/>
      <c r="E402" s="28"/>
      <c r="F402" s="26"/>
      <c r="G402" s="28"/>
    </row>
    <row r="403" spans="1:7" ht="24" customHeight="1" x14ac:dyDescent="0.2">
      <c r="A403" s="28"/>
      <c r="B403" s="28"/>
      <c r="C403" s="28"/>
      <c r="D403" s="28"/>
      <c r="E403" s="28"/>
      <c r="G403" s="28"/>
    </row>
    <row r="404" spans="1:7" x14ac:dyDescent="0.2">
      <c r="A404" s="28"/>
      <c r="B404" s="28"/>
      <c r="C404" s="28"/>
      <c r="D404" s="28"/>
      <c r="E404" s="28"/>
      <c r="F404" s="26"/>
      <c r="G404" s="28"/>
    </row>
    <row r="405" spans="1:7" ht="113.25" customHeight="1" x14ac:dyDescent="0.2">
      <c r="A405" s="28"/>
      <c r="B405" s="28"/>
      <c r="C405" s="28"/>
      <c r="D405" s="28"/>
      <c r="E405" s="28"/>
      <c r="G405" s="28"/>
    </row>
    <row r="406" spans="1:7" ht="27.75" customHeight="1" x14ac:dyDescent="0.2">
      <c r="A406" s="28"/>
    </row>
    <row r="407" spans="1:7" ht="51.75" customHeight="1" x14ac:dyDescent="0.2">
      <c r="B407" s="28"/>
      <c r="C407" s="28"/>
      <c r="D407" s="28"/>
      <c r="E407" s="28"/>
      <c r="F407" s="26"/>
      <c r="G407" s="28"/>
    </row>
    <row r="408" spans="1:7" ht="47.25" customHeight="1" x14ac:dyDescent="0.2">
      <c r="A408" s="28"/>
      <c r="B408" s="28"/>
      <c r="C408" s="28"/>
      <c r="D408" s="28"/>
      <c r="E408" s="28"/>
      <c r="F408" s="26"/>
      <c r="G408" s="28"/>
    </row>
    <row r="409" spans="1:7" x14ac:dyDescent="0.2">
      <c r="A409" s="28"/>
      <c r="B409" s="28"/>
      <c r="C409" s="28"/>
      <c r="D409" s="28"/>
      <c r="E409" s="28"/>
      <c r="F409" s="26"/>
      <c r="G409" s="28"/>
    </row>
    <row r="410" spans="1:7" ht="37.5" customHeight="1" x14ac:dyDescent="0.2">
      <c r="A410" s="28"/>
      <c r="B410" s="28"/>
      <c r="C410" s="28"/>
      <c r="D410" s="28"/>
      <c r="E410" s="28"/>
      <c r="F410" s="26"/>
      <c r="G410" s="28"/>
    </row>
    <row r="411" spans="1:7" x14ac:dyDescent="0.2">
      <c r="A411" s="28"/>
      <c r="B411" s="28"/>
      <c r="C411" s="28"/>
      <c r="D411" s="28"/>
      <c r="E411" s="28"/>
      <c r="F411" s="26"/>
      <c r="G411" s="28"/>
    </row>
    <row r="412" spans="1:7" ht="50.25" customHeight="1" x14ac:dyDescent="0.2">
      <c r="A412" s="28"/>
      <c r="B412" s="28"/>
      <c r="C412" s="28"/>
      <c r="D412" s="28"/>
      <c r="E412" s="28"/>
      <c r="F412" s="26"/>
      <c r="G412" s="28"/>
    </row>
    <row r="413" spans="1:7" ht="48" customHeight="1" x14ac:dyDescent="0.2">
      <c r="A413" s="28"/>
    </row>
    <row r="414" spans="1:7" x14ac:dyDescent="0.2">
      <c r="B414" s="28"/>
      <c r="C414" s="28"/>
      <c r="D414" s="28"/>
      <c r="E414" s="28"/>
      <c r="F414" s="26"/>
      <c r="G414" s="28"/>
    </row>
    <row r="415" spans="1:7" ht="34.5" customHeight="1" x14ac:dyDescent="0.2">
      <c r="A415" s="28"/>
    </row>
    <row r="416" spans="1:7" x14ac:dyDescent="0.2">
      <c r="B416" s="28"/>
      <c r="C416" s="28"/>
      <c r="D416" s="28"/>
      <c r="E416" s="28"/>
      <c r="F416" s="26"/>
      <c r="G416" s="28"/>
    </row>
    <row r="417" spans="1:7" x14ac:dyDescent="0.2">
      <c r="A417" s="28"/>
      <c r="B417" s="28"/>
      <c r="C417" s="28"/>
      <c r="D417" s="28"/>
      <c r="E417" s="28"/>
      <c r="F417" s="26"/>
      <c r="G417" s="28"/>
    </row>
    <row r="418" spans="1:7" x14ac:dyDescent="0.2">
      <c r="A418" s="28"/>
      <c r="B418" s="28"/>
      <c r="C418" s="28"/>
      <c r="D418" s="28"/>
      <c r="E418" s="28"/>
      <c r="G418" s="28"/>
    </row>
    <row r="419" spans="1:7" x14ac:dyDescent="0.2">
      <c r="A419" s="28"/>
      <c r="B419" s="28"/>
      <c r="C419" s="28"/>
      <c r="D419" s="28"/>
      <c r="E419" s="28"/>
      <c r="F419" s="26"/>
      <c r="G419" s="28"/>
    </row>
    <row r="420" spans="1:7" x14ac:dyDescent="0.2">
      <c r="A420" s="28"/>
    </row>
    <row r="421" spans="1:7" ht="53.25" customHeight="1" x14ac:dyDescent="0.2"/>
    <row r="422" spans="1:7" x14ac:dyDescent="0.2">
      <c r="B422" s="28"/>
      <c r="C422" s="28"/>
      <c r="D422" s="28"/>
      <c r="E422" s="28"/>
      <c r="G422" s="28"/>
    </row>
    <row r="423" spans="1:7" ht="36.75" customHeight="1" x14ac:dyDescent="0.2">
      <c r="A423" s="28"/>
    </row>
    <row r="425" spans="1:7" x14ac:dyDescent="0.2">
      <c r="B425" s="28"/>
      <c r="C425" s="28"/>
      <c r="D425" s="28"/>
      <c r="E425" s="28"/>
      <c r="F425" s="26"/>
      <c r="G425" s="28"/>
    </row>
    <row r="426" spans="1:7" ht="53.25" customHeight="1" x14ac:dyDescent="0.2">
      <c r="A426" s="28"/>
    </row>
    <row r="427" spans="1:7" ht="38.25" customHeight="1" x14ac:dyDescent="0.2"/>
    <row r="428" spans="1:7" ht="112.5" customHeight="1" x14ac:dyDescent="0.2"/>
    <row r="429" spans="1:7" ht="24" customHeight="1" x14ac:dyDescent="0.2">
      <c r="B429" s="28"/>
      <c r="C429" s="28"/>
      <c r="D429" s="28"/>
      <c r="E429" s="28"/>
      <c r="F429" s="26"/>
      <c r="G429" s="28"/>
    </row>
    <row r="430" spans="1:7" ht="52.5" customHeight="1" x14ac:dyDescent="0.2">
      <c r="A430" s="28"/>
      <c r="B430" s="28"/>
      <c r="C430" s="28"/>
      <c r="D430" s="28"/>
      <c r="E430" s="28"/>
      <c r="G430" s="28"/>
    </row>
    <row r="431" spans="1:7" ht="51" customHeight="1" x14ac:dyDescent="0.2">
      <c r="A431" s="28"/>
    </row>
    <row r="433" spans="1:7" ht="33" customHeight="1" x14ac:dyDescent="0.2"/>
    <row r="435" spans="1:7" ht="47.25" customHeight="1" x14ac:dyDescent="0.2"/>
    <row r="436" spans="1:7" ht="54.75" customHeight="1" x14ac:dyDescent="0.2">
      <c r="B436" s="28"/>
      <c r="C436" s="28"/>
      <c r="D436" s="28"/>
      <c r="E436" s="28"/>
      <c r="F436" s="26"/>
      <c r="G436" s="28"/>
    </row>
    <row r="437" spans="1:7" x14ac:dyDescent="0.2">
      <c r="A437" s="28"/>
      <c r="B437" s="28"/>
      <c r="C437" s="28"/>
      <c r="D437" s="28"/>
      <c r="E437" s="28"/>
      <c r="F437" s="26"/>
      <c r="G437" s="28"/>
    </row>
    <row r="438" spans="1:7" ht="42.75" customHeight="1" x14ac:dyDescent="0.2">
      <c r="A438" s="28"/>
    </row>
    <row r="439" spans="1:7" x14ac:dyDescent="0.2">
      <c r="B439" s="28"/>
      <c r="C439" s="28"/>
      <c r="D439" s="28"/>
      <c r="E439" s="28"/>
      <c r="G439" s="28"/>
    </row>
    <row r="440" spans="1:7" x14ac:dyDescent="0.2">
      <c r="A440" s="28"/>
    </row>
    <row r="441" spans="1:7" x14ac:dyDescent="0.2">
      <c r="B441" s="28"/>
      <c r="C441" s="28"/>
      <c r="D441" s="28"/>
      <c r="E441" s="28"/>
      <c r="G441" s="28"/>
    </row>
    <row r="442" spans="1:7" x14ac:dyDescent="0.2">
      <c r="A442" s="28"/>
      <c r="B442" s="28"/>
      <c r="C442" s="28"/>
      <c r="D442" s="28"/>
      <c r="E442" s="28"/>
      <c r="G442" s="28"/>
    </row>
    <row r="443" spans="1:7" x14ac:dyDescent="0.2">
      <c r="A443" s="28"/>
    </row>
    <row r="444" spans="1:7" ht="50.25" customHeight="1" x14ac:dyDescent="0.2">
      <c r="B444" s="28"/>
      <c r="C444" s="28"/>
      <c r="D444" s="28"/>
      <c r="E444" s="28"/>
      <c r="F444" s="26"/>
      <c r="G444" s="28"/>
    </row>
    <row r="445" spans="1:7" x14ac:dyDescent="0.2">
      <c r="A445" s="28"/>
    </row>
    <row r="446" spans="1:7" x14ac:dyDescent="0.2">
      <c r="B446" s="28"/>
      <c r="C446" s="28"/>
      <c r="D446" s="28"/>
      <c r="E446" s="28"/>
      <c r="F446" s="26"/>
      <c r="G446" s="28"/>
    </row>
    <row r="447" spans="1:7" x14ac:dyDescent="0.2">
      <c r="A447" s="28"/>
    </row>
    <row r="448" spans="1:7" ht="52.5" customHeight="1" x14ac:dyDescent="0.2">
      <c r="B448" s="28"/>
      <c r="C448" s="28"/>
      <c r="D448" s="28"/>
      <c r="E448" s="28"/>
      <c r="F448" s="26"/>
      <c r="G448" s="28"/>
    </row>
    <row r="449" spans="1:7" x14ac:dyDescent="0.2">
      <c r="A449" s="28"/>
      <c r="B449" s="28"/>
      <c r="C449" s="28"/>
      <c r="D449" s="28"/>
      <c r="E449" s="28"/>
      <c r="F449" s="26"/>
      <c r="G449" s="28"/>
    </row>
    <row r="450" spans="1:7" x14ac:dyDescent="0.2">
      <c r="A450" s="28"/>
    </row>
    <row r="452" spans="1:7" x14ac:dyDescent="0.2">
      <c r="B452" s="28"/>
      <c r="C452" s="28"/>
      <c r="D452" s="28"/>
      <c r="E452" s="28"/>
      <c r="G452" s="28"/>
    </row>
    <row r="453" spans="1:7" x14ac:dyDescent="0.2">
      <c r="A453" s="28"/>
    </row>
    <row r="455" spans="1:7" ht="79.5" customHeight="1" x14ac:dyDescent="0.2">
      <c r="B455" s="28"/>
      <c r="C455" s="28"/>
      <c r="D455" s="28"/>
      <c r="E455" s="28"/>
      <c r="F455" s="26"/>
      <c r="G455" s="28"/>
    </row>
    <row r="456" spans="1:7" ht="27.75" customHeight="1" x14ac:dyDescent="0.2">
      <c r="A456" s="28"/>
    </row>
    <row r="458" spans="1:7" x14ac:dyDescent="0.2">
      <c r="B458" s="28"/>
      <c r="C458" s="28"/>
      <c r="D458" s="28"/>
      <c r="E458" s="28"/>
      <c r="G458" s="28"/>
    </row>
    <row r="459" spans="1:7" x14ac:dyDescent="0.2">
      <c r="A459" s="28"/>
      <c r="B459" s="28"/>
      <c r="C459" s="28"/>
      <c r="D459" s="28"/>
      <c r="E459" s="28"/>
      <c r="F459" s="26"/>
      <c r="G459" s="28"/>
    </row>
    <row r="460" spans="1:7" x14ac:dyDescent="0.2">
      <c r="A460" s="28"/>
    </row>
    <row r="461" spans="1:7" x14ac:dyDescent="0.2">
      <c r="B461" s="28"/>
      <c r="C461" s="28"/>
      <c r="D461" s="28"/>
      <c r="E461" s="28"/>
      <c r="G461" s="28"/>
    </row>
    <row r="462" spans="1:7" x14ac:dyDescent="0.2">
      <c r="A462" s="28"/>
    </row>
    <row r="463" spans="1:7" ht="53.25" customHeight="1" x14ac:dyDescent="0.2">
      <c r="B463" s="28"/>
      <c r="C463" s="28"/>
      <c r="D463" s="28"/>
      <c r="E463" s="28"/>
      <c r="G463" s="28"/>
    </row>
    <row r="464" spans="1:7" x14ac:dyDescent="0.2">
      <c r="A464" s="28"/>
    </row>
    <row r="465" spans="1:7" ht="42.75" customHeight="1" x14ac:dyDescent="0.2">
      <c r="B465" s="28"/>
      <c r="C465" s="28"/>
      <c r="D465" s="28"/>
      <c r="E465" s="28"/>
      <c r="F465" s="26"/>
      <c r="G465" s="28"/>
    </row>
    <row r="466" spans="1:7" x14ac:dyDescent="0.2">
      <c r="A466" s="28"/>
      <c r="B466" s="28"/>
      <c r="C466" s="28"/>
      <c r="D466" s="28"/>
      <c r="E466" s="28"/>
      <c r="F466" s="26"/>
      <c r="G466" s="28"/>
    </row>
    <row r="467" spans="1:7" ht="113.25" customHeight="1" x14ac:dyDescent="0.2">
      <c r="A467" s="28"/>
    </row>
    <row r="468" spans="1:7" ht="18.75" customHeight="1" x14ac:dyDescent="0.2">
      <c r="B468" s="28"/>
      <c r="C468" s="28"/>
      <c r="D468" s="28"/>
      <c r="E468" s="28"/>
      <c r="F468" s="26"/>
      <c r="G468" s="28"/>
    </row>
    <row r="469" spans="1:7" x14ac:dyDescent="0.2">
      <c r="A469" s="28"/>
      <c r="B469" s="28"/>
      <c r="C469" s="28"/>
      <c r="D469" s="28"/>
      <c r="E469" s="28"/>
      <c r="G469" s="28"/>
    </row>
    <row r="470" spans="1:7" x14ac:dyDescent="0.2">
      <c r="A470" s="28"/>
      <c r="B470" s="28"/>
      <c r="C470" s="28"/>
      <c r="D470" s="28"/>
      <c r="E470" s="28"/>
      <c r="F470" s="26"/>
      <c r="G470" s="28"/>
    </row>
    <row r="471" spans="1:7" x14ac:dyDescent="0.2">
      <c r="A471" s="28"/>
      <c r="B471" s="28"/>
      <c r="C471" s="28"/>
      <c r="D471" s="28"/>
      <c r="E471" s="28"/>
      <c r="G471" s="28"/>
    </row>
    <row r="472" spans="1:7" x14ac:dyDescent="0.2">
      <c r="A472" s="28"/>
      <c r="B472" s="28"/>
      <c r="C472" s="28"/>
      <c r="D472" s="28"/>
      <c r="E472" s="28"/>
      <c r="F472" s="26"/>
      <c r="G472" s="28"/>
    </row>
    <row r="473" spans="1:7" x14ac:dyDescent="0.2">
      <c r="A473" s="28"/>
      <c r="B473" s="28"/>
      <c r="C473" s="28"/>
      <c r="D473" s="28"/>
      <c r="E473" s="28"/>
      <c r="F473" s="26"/>
      <c r="G473" s="28"/>
    </row>
    <row r="474" spans="1:7" ht="53.25" customHeight="1" x14ac:dyDescent="0.2">
      <c r="A474" s="28"/>
    </row>
    <row r="475" spans="1:7" x14ac:dyDescent="0.2">
      <c r="B475" s="28"/>
      <c r="C475" s="28"/>
      <c r="D475" s="28"/>
      <c r="E475" s="28"/>
      <c r="F475" s="26"/>
      <c r="G475" s="28"/>
    </row>
    <row r="476" spans="1:7" x14ac:dyDescent="0.2">
      <c r="A476" s="28"/>
      <c r="B476" s="28"/>
      <c r="C476" s="28"/>
      <c r="D476" s="28"/>
      <c r="E476" s="28"/>
      <c r="F476" s="26"/>
      <c r="G476" s="28"/>
    </row>
    <row r="477" spans="1:7" x14ac:dyDescent="0.2">
      <c r="A477" s="28"/>
      <c r="B477" s="28"/>
      <c r="C477" s="28"/>
      <c r="D477" s="28"/>
      <c r="E477" s="28"/>
      <c r="F477" s="26"/>
      <c r="G477" s="28"/>
    </row>
    <row r="478" spans="1:7" ht="51" customHeight="1" x14ac:dyDescent="0.2">
      <c r="A478" s="28"/>
      <c r="B478" s="28"/>
      <c r="C478" s="28"/>
      <c r="D478" s="28"/>
      <c r="E478" s="28"/>
      <c r="F478" s="26"/>
      <c r="G478" s="28"/>
    </row>
    <row r="479" spans="1:7" x14ac:dyDescent="0.2">
      <c r="A479" s="28"/>
      <c r="B479" s="28"/>
      <c r="C479" s="28"/>
      <c r="D479" s="28"/>
      <c r="E479" s="28"/>
      <c r="G479" s="28"/>
    </row>
    <row r="480" spans="1:7" x14ac:dyDescent="0.2">
      <c r="A480" s="28"/>
    </row>
    <row r="481" spans="1:7" x14ac:dyDescent="0.2">
      <c r="B481" s="28"/>
      <c r="C481" s="28"/>
      <c r="D481" s="28"/>
      <c r="E481" s="28"/>
      <c r="G481" s="28"/>
    </row>
    <row r="482" spans="1:7" x14ac:dyDescent="0.2">
      <c r="A482" s="28"/>
    </row>
    <row r="483" spans="1:7" x14ac:dyDescent="0.2">
      <c r="B483" s="28"/>
      <c r="C483" s="28"/>
      <c r="D483" s="28"/>
      <c r="E483" s="28"/>
      <c r="F483" s="26"/>
      <c r="G483" s="28"/>
    </row>
    <row r="484" spans="1:7" ht="27" customHeight="1" x14ac:dyDescent="0.2">
      <c r="A484" s="28"/>
    </row>
    <row r="485" spans="1:7" ht="17.25" customHeight="1" x14ac:dyDescent="0.2">
      <c r="B485" s="28"/>
      <c r="C485" s="28"/>
      <c r="D485" s="28"/>
      <c r="E485" s="28"/>
      <c r="G485" s="28"/>
    </row>
    <row r="486" spans="1:7" x14ac:dyDescent="0.2">
      <c r="A486" s="28"/>
      <c r="B486" s="28"/>
      <c r="C486" s="28"/>
      <c r="D486" s="28"/>
      <c r="E486" s="28"/>
      <c r="F486" s="26"/>
      <c r="G486" s="28"/>
    </row>
    <row r="487" spans="1:7" ht="38.25" customHeight="1" x14ac:dyDescent="0.2">
      <c r="A487" s="28"/>
    </row>
    <row r="488" spans="1:7" x14ac:dyDescent="0.2">
      <c r="B488" s="28"/>
      <c r="C488" s="28"/>
      <c r="D488" s="28"/>
      <c r="E488" s="28"/>
      <c r="F488" s="26"/>
      <c r="G488" s="28"/>
    </row>
    <row r="489" spans="1:7" ht="20.25" customHeight="1" x14ac:dyDescent="0.2">
      <c r="A489" s="28"/>
      <c r="B489" s="28"/>
      <c r="C489" s="28"/>
      <c r="D489" s="28"/>
      <c r="E489" s="28"/>
      <c r="G489" s="28"/>
    </row>
    <row r="490" spans="1:7" x14ac:dyDescent="0.2">
      <c r="A490" s="28"/>
    </row>
    <row r="491" spans="1:7" ht="127.5" customHeight="1" x14ac:dyDescent="0.2"/>
    <row r="492" spans="1:7" ht="42" customHeight="1" x14ac:dyDescent="0.2">
      <c r="B492" s="28"/>
      <c r="C492" s="28"/>
      <c r="D492" s="28"/>
      <c r="E492" s="28"/>
      <c r="F492" s="26"/>
      <c r="G492" s="28"/>
    </row>
    <row r="493" spans="1:7" x14ac:dyDescent="0.2">
      <c r="A493" s="28"/>
    </row>
    <row r="494" spans="1:7" ht="42" customHeight="1" x14ac:dyDescent="0.2"/>
    <row r="495" spans="1:7" ht="129.75" customHeight="1" x14ac:dyDescent="0.2">
      <c r="B495" s="28"/>
      <c r="C495" s="28"/>
      <c r="D495" s="28"/>
      <c r="E495" s="28"/>
      <c r="G495" s="28"/>
    </row>
    <row r="496" spans="1:7" ht="27" customHeight="1" x14ac:dyDescent="0.2">
      <c r="A496" s="28"/>
      <c r="B496" s="28"/>
      <c r="C496" s="28"/>
      <c r="D496" s="28"/>
      <c r="E496" s="28"/>
      <c r="F496" s="26"/>
      <c r="G496" s="28"/>
    </row>
    <row r="497" spans="1:7" ht="44.25" customHeight="1" x14ac:dyDescent="0.2">
      <c r="A497" s="28"/>
      <c r="B497" s="28"/>
      <c r="C497" s="28"/>
      <c r="D497" s="28"/>
      <c r="E497" s="28"/>
      <c r="G497" s="28"/>
    </row>
    <row r="498" spans="1:7" x14ac:dyDescent="0.2">
      <c r="A498" s="28"/>
    </row>
    <row r="502" spans="1:7" ht="33" customHeight="1" x14ac:dyDescent="0.2">
      <c r="B502" s="28"/>
      <c r="C502" s="28"/>
      <c r="D502" s="28"/>
      <c r="E502" s="28"/>
      <c r="F502" s="26"/>
      <c r="G502" s="28"/>
    </row>
    <row r="503" spans="1:7" x14ac:dyDescent="0.2">
      <c r="A503" s="28"/>
      <c r="B503" s="28"/>
      <c r="C503" s="28"/>
      <c r="D503" s="28"/>
      <c r="E503" s="28"/>
      <c r="F503" s="26"/>
      <c r="G503" s="28"/>
    </row>
    <row r="504" spans="1:7" x14ac:dyDescent="0.2">
      <c r="A504" s="28"/>
      <c r="B504" s="28"/>
      <c r="C504" s="28"/>
      <c r="D504" s="28"/>
      <c r="E504" s="28"/>
      <c r="F504" s="26"/>
      <c r="G504" s="28"/>
    </row>
    <row r="505" spans="1:7" ht="22.5" customHeight="1" x14ac:dyDescent="0.2">
      <c r="A505" s="28"/>
      <c r="B505" s="28"/>
      <c r="C505" s="28"/>
      <c r="D505" s="28"/>
      <c r="E505" s="28"/>
      <c r="G505" s="28"/>
    </row>
    <row r="506" spans="1:7" x14ac:dyDescent="0.2">
      <c r="A506" s="28"/>
      <c r="B506" s="28"/>
      <c r="C506" s="28"/>
      <c r="D506" s="28"/>
      <c r="E506" s="28"/>
      <c r="G506" s="28"/>
    </row>
    <row r="507" spans="1:7" ht="57" customHeight="1" x14ac:dyDescent="0.2">
      <c r="A507" s="28"/>
    </row>
    <row r="510" spans="1:7" x14ac:dyDescent="0.2">
      <c r="B510" s="28"/>
      <c r="C510" s="28"/>
      <c r="D510" s="28"/>
      <c r="E510" s="28"/>
      <c r="G510" s="28"/>
    </row>
    <row r="511" spans="1:7" ht="49.5" customHeight="1" x14ac:dyDescent="0.2">
      <c r="A511" s="28"/>
      <c r="B511" s="28"/>
      <c r="C511" s="28"/>
      <c r="D511" s="28"/>
      <c r="E511" s="28"/>
      <c r="F511" s="26"/>
      <c r="G511" s="28"/>
    </row>
    <row r="512" spans="1:7" x14ac:dyDescent="0.2">
      <c r="A512" s="28"/>
      <c r="B512" s="28"/>
      <c r="C512" s="28"/>
      <c r="D512" s="28"/>
      <c r="E512" s="28"/>
      <c r="F512" s="26"/>
      <c r="G512" s="28"/>
    </row>
    <row r="513" spans="1:7" x14ac:dyDescent="0.2">
      <c r="A513" s="28"/>
      <c r="B513" s="28"/>
      <c r="C513" s="28"/>
      <c r="D513" s="28"/>
      <c r="E513" s="28"/>
      <c r="F513" s="26"/>
      <c r="G513" s="28"/>
    </row>
    <row r="514" spans="1:7" x14ac:dyDescent="0.2">
      <c r="A514" s="28"/>
    </row>
    <row r="515" spans="1:7" ht="48.75" customHeight="1" x14ac:dyDescent="0.2"/>
    <row r="516" spans="1:7" x14ac:dyDescent="0.2">
      <c r="B516" s="28"/>
      <c r="C516" s="28"/>
      <c r="D516" s="28"/>
      <c r="E516" s="28"/>
      <c r="G516" s="28"/>
    </row>
    <row r="517" spans="1:7" x14ac:dyDescent="0.2">
      <c r="A517" s="28"/>
      <c r="B517" s="28"/>
      <c r="C517" s="28"/>
      <c r="D517" s="28"/>
      <c r="E517" s="28"/>
      <c r="F517" s="26"/>
      <c r="G517" s="28"/>
    </row>
    <row r="518" spans="1:7" x14ac:dyDescent="0.2">
      <c r="A518" s="28"/>
      <c r="B518" s="28"/>
      <c r="C518" s="28"/>
      <c r="D518" s="28"/>
      <c r="E518" s="28"/>
      <c r="F518" s="26"/>
      <c r="G518" s="28"/>
    </row>
    <row r="519" spans="1:7" x14ac:dyDescent="0.2">
      <c r="A519" s="28"/>
    </row>
    <row r="521" spans="1:7" ht="84" customHeight="1" x14ac:dyDescent="0.2"/>
    <row r="522" spans="1:7" ht="34.5" customHeight="1" x14ac:dyDescent="0.2"/>
    <row r="523" spans="1:7" ht="24.75" customHeight="1" x14ac:dyDescent="0.2">
      <c r="B523" s="28"/>
      <c r="C523" s="28"/>
      <c r="D523" s="28"/>
      <c r="E523" s="28"/>
      <c r="F523" s="26"/>
      <c r="G523" s="28"/>
    </row>
    <row r="524" spans="1:7" x14ac:dyDescent="0.2">
      <c r="A524" s="28"/>
    </row>
    <row r="525" spans="1:7" x14ac:dyDescent="0.2">
      <c r="B525" s="28"/>
      <c r="C525" s="28"/>
      <c r="D525" s="28"/>
      <c r="E525" s="28"/>
      <c r="G525" s="28"/>
    </row>
    <row r="526" spans="1:7" x14ac:dyDescent="0.2">
      <c r="A526" s="28"/>
    </row>
    <row r="529" spans="1:7" x14ac:dyDescent="0.2">
      <c r="B529" s="28"/>
      <c r="C529" s="28"/>
      <c r="D529" s="28"/>
      <c r="E529" s="28"/>
      <c r="G529" s="28"/>
    </row>
    <row r="530" spans="1:7" ht="36" customHeight="1" x14ac:dyDescent="0.2">
      <c r="A530" s="28"/>
    </row>
    <row r="531" spans="1:7" ht="111.75" customHeight="1" x14ac:dyDescent="0.2">
      <c r="B531" s="28"/>
      <c r="C531" s="28"/>
      <c r="D531" s="28"/>
      <c r="E531" s="28"/>
      <c r="G531" s="28"/>
    </row>
    <row r="532" spans="1:7" ht="27.75" customHeight="1" x14ac:dyDescent="0.2">
      <c r="A532" s="28"/>
      <c r="B532" s="28"/>
      <c r="C532" s="28"/>
      <c r="D532" s="28"/>
      <c r="E532" s="28"/>
      <c r="F532" s="26"/>
      <c r="G532" s="28"/>
    </row>
    <row r="533" spans="1:7" x14ac:dyDescent="0.2">
      <c r="A533" s="28"/>
    </row>
    <row r="536" spans="1:7" ht="111.75" customHeight="1" x14ac:dyDescent="0.2">
      <c r="B536" s="28"/>
      <c r="C536" s="28"/>
      <c r="D536" s="28"/>
      <c r="E536" s="28"/>
      <c r="F536" s="26"/>
      <c r="G536" s="28"/>
    </row>
    <row r="537" spans="1:7" ht="42.75" customHeight="1" x14ac:dyDescent="0.2">
      <c r="A537" s="28"/>
      <c r="B537" s="28"/>
      <c r="C537" s="28"/>
      <c r="D537" s="28"/>
      <c r="E537" s="28"/>
      <c r="G537" s="28"/>
    </row>
    <row r="538" spans="1:7" x14ac:dyDescent="0.2">
      <c r="A538" s="28"/>
      <c r="B538" s="28"/>
      <c r="C538" s="28"/>
      <c r="D538" s="28"/>
      <c r="E538" s="28"/>
      <c r="F538" s="26"/>
      <c r="G538" s="28"/>
    </row>
    <row r="539" spans="1:7" x14ac:dyDescent="0.2">
      <c r="A539" s="28"/>
      <c r="B539" s="28"/>
      <c r="C539" s="28"/>
      <c r="D539" s="28"/>
      <c r="E539" s="28"/>
      <c r="F539" s="26"/>
      <c r="G539" s="28"/>
    </row>
    <row r="540" spans="1:7" x14ac:dyDescent="0.2">
      <c r="A540" s="28"/>
    </row>
    <row r="542" spans="1:7" ht="51.75" customHeight="1" x14ac:dyDescent="0.2">
      <c r="B542" s="28"/>
      <c r="C542" s="28"/>
      <c r="D542" s="28"/>
      <c r="E542" s="28"/>
      <c r="G542" s="28"/>
    </row>
    <row r="543" spans="1:7" x14ac:dyDescent="0.2">
      <c r="A543" s="28"/>
      <c r="B543" s="28"/>
      <c r="C543" s="28"/>
      <c r="D543" s="28"/>
      <c r="E543" s="28"/>
      <c r="G543" s="28"/>
    </row>
    <row r="544" spans="1:7" x14ac:dyDescent="0.2">
      <c r="A544" s="28"/>
      <c r="B544" s="28"/>
      <c r="C544" s="28"/>
      <c r="D544" s="28"/>
      <c r="E544" s="28"/>
      <c r="F544" s="26"/>
      <c r="G544" s="28"/>
    </row>
    <row r="545" spans="1:7" x14ac:dyDescent="0.2">
      <c r="A545" s="28"/>
      <c r="B545" s="28"/>
      <c r="C545" s="28"/>
      <c r="D545" s="28"/>
      <c r="E545" s="28"/>
      <c r="F545" s="26"/>
      <c r="G545" s="28"/>
    </row>
    <row r="546" spans="1:7" x14ac:dyDescent="0.2">
      <c r="A546" s="28"/>
      <c r="B546" s="28"/>
      <c r="C546" s="28"/>
      <c r="D546" s="28"/>
      <c r="E546" s="28"/>
      <c r="G546" s="28"/>
    </row>
    <row r="547" spans="1:7" x14ac:dyDescent="0.2">
      <c r="A547" s="28"/>
      <c r="B547" s="28"/>
      <c r="C547" s="28"/>
      <c r="D547" s="28"/>
      <c r="E547" s="28"/>
      <c r="G547" s="28"/>
    </row>
    <row r="548" spans="1:7" x14ac:dyDescent="0.2">
      <c r="A548" s="28"/>
    </row>
    <row r="549" spans="1:7" x14ac:dyDescent="0.2">
      <c r="B549" s="28"/>
      <c r="C549" s="28"/>
      <c r="D549" s="28"/>
      <c r="E549" s="28"/>
      <c r="F549" s="26"/>
      <c r="G549" s="28"/>
    </row>
    <row r="550" spans="1:7" x14ac:dyDescent="0.2">
      <c r="A550" s="28"/>
      <c r="B550" s="28"/>
      <c r="C550" s="28"/>
      <c r="D550" s="28"/>
      <c r="E550" s="28"/>
      <c r="F550" s="26"/>
      <c r="G550" s="28"/>
    </row>
    <row r="551" spans="1:7" ht="50.25" customHeight="1" x14ac:dyDescent="0.2">
      <c r="A551" s="28"/>
      <c r="B551" s="28"/>
      <c r="C551" s="28"/>
      <c r="D551" s="28"/>
      <c r="E551" s="28"/>
      <c r="G551" s="28"/>
    </row>
    <row r="552" spans="1:7" x14ac:dyDescent="0.2">
      <c r="A552" s="28"/>
    </row>
    <row r="553" spans="1:7" x14ac:dyDescent="0.2">
      <c r="B553" s="28"/>
      <c r="C553" s="28"/>
      <c r="D553" s="28"/>
      <c r="E553" s="28"/>
      <c r="F553" s="26"/>
      <c r="G553" s="28"/>
    </row>
    <row r="554" spans="1:7" x14ac:dyDescent="0.2">
      <c r="A554" s="28"/>
      <c r="B554" s="28"/>
      <c r="C554" s="28"/>
      <c r="D554" s="28"/>
      <c r="E554" s="28"/>
      <c r="F554" s="26"/>
      <c r="G554" s="28"/>
    </row>
    <row r="555" spans="1:7" ht="51" customHeight="1" x14ac:dyDescent="0.2">
      <c r="A555" s="28"/>
      <c r="B555" s="28"/>
      <c r="C555" s="28"/>
      <c r="D555" s="28"/>
      <c r="E555" s="28"/>
      <c r="G555" s="28"/>
    </row>
    <row r="556" spans="1:7" x14ac:dyDescent="0.2">
      <c r="A556" s="28"/>
      <c r="B556" s="28"/>
      <c r="C556" s="28"/>
      <c r="D556" s="28"/>
      <c r="E556" s="28"/>
      <c r="F556" s="26"/>
      <c r="G556" s="28"/>
    </row>
    <row r="557" spans="1:7" ht="41.25" customHeight="1" x14ac:dyDescent="0.2">
      <c r="A557" s="28"/>
      <c r="B557" s="28"/>
      <c r="C557" s="28"/>
      <c r="D557" s="28"/>
      <c r="E557" s="28"/>
      <c r="F557" s="26"/>
      <c r="G557" s="28"/>
    </row>
    <row r="558" spans="1:7" ht="23.25" customHeight="1" x14ac:dyDescent="0.2">
      <c r="A558" s="28"/>
      <c r="B558" s="28"/>
      <c r="C558" s="28"/>
      <c r="D558" s="28"/>
      <c r="E558" s="28"/>
      <c r="F558" s="26"/>
      <c r="G558" s="28"/>
    </row>
    <row r="559" spans="1:7" x14ac:dyDescent="0.2">
      <c r="A559" s="28"/>
      <c r="B559" s="28"/>
      <c r="C559" s="28"/>
      <c r="D559" s="28"/>
      <c r="E559" s="28"/>
      <c r="G559" s="28"/>
    </row>
    <row r="560" spans="1:7" x14ac:dyDescent="0.2">
      <c r="A560" s="28"/>
      <c r="B560" s="28"/>
      <c r="C560" s="28"/>
      <c r="D560" s="28"/>
      <c r="E560" s="28"/>
      <c r="F560" s="26"/>
      <c r="G560" s="28"/>
    </row>
    <row r="561" spans="1:7" x14ac:dyDescent="0.2">
      <c r="A561" s="28"/>
      <c r="B561" s="28"/>
      <c r="C561" s="28"/>
      <c r="D561" s="28"/>
      <c r="E561" s="28"/>
      <c r="F561" s="26"/>
      <c r="G561" s="28"/>
    </row>
    <row r="562" spans="1:7" x14ac:dyDescent="0.2">
      <c r="A562" s="28"/>
      <c r="B562" s="28"/>
      <c r="C562" s="28"/>
      <c r="D562" s="28"/>
      <c r="E562" s="28"/>
      <c r="F562" s="26"/>
      <c r="G562" s="28"/>
    </row>
    <row r="563" spans="1:7" ht="50.25" customHeight="1" x14ac:dyDescent="0.2">
      <c r="A563" s="28"/>
    </row>
    <row r="564" spans="1:7" ht="22.5" customHeight="1" x14ac:dyDescent="0.2"/>
    <row r="566" spans="1:7" x14ac:dyDescent="0.2">
      <c r="F566" s="26"/>
    </row>
    <row r="568" spans="1:7" ht="114" customHeight="1" x14ac:dyDescent="0.2">
      <c r="F568" s="26"/>
    </row>
    <row r="569" spans="1:7" ht="24.75" customHeight="1" x14ac:dyDescent="0.2">
      <c r="F569" s="26"/>
    </row>
    <row r="572" spans="1:7" ht="81.75" customHeight="1" x14ac:dyDescent="0.2"/>
    <row r="573" spans="1:7" ht="22.5" customHeight="1" x14ac:dyDescent="0.2">
      <c r="A573" s="28"/>
      <c r="B573" s="28"/>
      <c r="C573" s="28"/>
      <c r="D573" s="28"/>
      <c r="E573" s="28"/>
      <c r="F573" s="28"/>
      <c r="G573" s="28"/>
    </row>
    <row r="575" spans="1:7" ht="28.5" customHeight="1" x14ac:dyDescent="0.2">
      <c r="A575" s="28"/>
      <c r="B575" s="28"/>
      <c r="C575" s="28"/>
      <c r="D575" s="28"/>
      <c r="E575" s="28"/>
      <c r="F575" s="28"/>
      <c r="G575" s="28"/>
    </row>
    <row r="576" spans="1:7" ht="130.5" customHeight="1" x14ac:dyDescent="0.2">
      <c r="A576" s="28"/>
      <c r="B576" s="28"/>
      <c r="C576" s="28"/>
      <c r="D576" s="28"/>
      <c r="E576" s="28"/>
      <c r="F576" s="28"/>
      <c r="G576" s="28"/>
    </row>
    <row r="577" spans="1:7" ht="24.75" customHeight="1" x14ac:dyDescent="0.2">
      <c r="A577" s="28"/>
      <c r="B577" s="28"/>
      <c r="C577" s="28"/>
      <c r="D577" s="28"/>
      <c r="E577" s="28"/>
      <c r="F577" s="28"/>
      <c r="G577" s="28"/>
    </row>
    <row r="579" spans="1:7" ht="24" customHeight="1" x14ac:dyDescent="0.2">
      <c r="A579" s="28"/>
      <c r="B579" s="28"/>
      <c r="C579" s="28"/>
      <c r="D579" s="28"/>
      <c r="E579" s="28"/>
      <c r="F579" s="28"/>
      <c r="G579" s="28"/>
    </row>
    <row r="580" spans="1:7" ht="80.25" customHeight="1" x14ac:dyDescent="0.2">
      <c r="A580" s="28"/>
      <c r="B580" s="28"/>
      <c r="C580" s="28"/>
      <c r="D580" s="28"/>
      <c r="E580" s="28"/>
      <c r="F580" s="28"/>
      <c r="G580" s="28"/>
    </row>
    <row r="581" spans="1:7" ht="21.75" customHeight="1" x14ac:dyDescent="0.2">
      <c r="A581" s="28"/>
      <c r="B581" s="28"/>
      <c r="C581" s="28"/>
      <c r="D581" s="28"/>
      <c r="E581" s="28"/>
      <c r="F581" s="28"/>
      <c r="G581" s="28"/>
    </row>
    <row r="585" spans="1:7" ht="45.75" customHeight="1" x14ac:dyDescent="0.2">
      <c r="A585" s="28"/>
      <c r="B585" s="28"/>
      <c r="C585" s="28"/>
      <c r="D585" s="28"/>
      <c r="E585" s="28"/>
      <c r="F585" s="28"/>
      <c r="G585" s="28"/>
    </row>
    <row r="587" spans="1:7" ht="51.75" customHeight="1" x14ac:dyDescent="0.2">
      <c r="A587" s="28"/>
      <c r="B587" s="28"/>
      <c r="C587" s="28"/>
      <c r="D587" s="28"/>
      <c r="E587" s="28"/>
      <c r="F587" s="28"/>
      <c r="G587" s="28"/>
    </row>
    <row r="588" spans="1:7" ht="51.75" customHeight="1" x14ac:dyDescent="0.2">
      <c r="A588" s="28"/>
      <c r="B588" s="28"/>
      <c r="C588" s="28"/>
      <c r="D588" s="28"/>
      <c r="E588" s="28"/>
      <c r="F588" s="28"/>
      <c r="G588" s="28"/>
    </row>
    <row r="591" spans="1:7" ht="47.25" customHeight="1" x14ac:dyDescent="0.2"/>
    <row r="592" spans="1:7" ht="52.5" customHeight="1" x14ac:dyDescent="0.2"/>
  </sheetData>
  <mergeCells count="13">
    <mergeCell ref="F181:I181"/>
    <mergeCell ref="A5:G5"/>
    <mergeCell ref="A10:A11"/>
    <mergeCell ref="B10:F10"/>
    <mergeCell ref="G10:G11"/>
    <mergeCell ref="B11:E11"/>
    <mergeCell ref="A181:B181"/>
    <mergeCell ref="D181:E181"/>
    <mergeCell ref="O6:Y10"/>
    <mergeCell ref="A7:I8"/>
    <mergeCell ref="H10:H11"/>
    <mergeCell ref="I10:I11"/>
    <mergeCell ref="H9:I9"/>
  </mergeCells>
  <pageMargins left="0.78740157480314965" right="0.78740157480314965" top="1.1811023622047245" bottom="0.39370078740157483" header="0.51181102362204722" footer="0.31496062992125984"/>
  <pageSetup paperSize="9" fitToHeight="0" orientation="landscape" r:id="rId1"/>
  <headerFooter differentFirst="1" alignWithMargins="0">
    <oddHeader>&amp;C&amp;"Times New Roman,обычный"&amp;P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 новой классификации на проек</vt:lpstr>
      <vt:lpstr>'по новой классификации на проек'!Заголовки_для_печати</vt:lpstr>
      <vt:lpstr>'по новой классификации на проек'!Область_печати</vt:lpstr>
    </vt:vector>
  </TitlesOfParts>
  <Company>Финуправление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KarmryanAR</dc:creator>
  <cp:lastModifiedBy>Нагучева Зарина Васильевна</cp:lastModifiedBy>
  <cp:lastPrinted>2025-04-22T09:24:25Z</cp:lastPrinted>
  <dcterms:created xsi:type="dcterms:W3CDTF">2008-10-22T15:37:46Z</dcterms:created>
  <dcterms:modified xsi:type="dcterms:W3CDTF">2025-06-30T13:33:46Z</dcterms:modified>
</cp:coreProperties>
</file>