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1760" yWindow="-135" windowWidth="17715" windowHeight="12390"/>
  </bookViews>
  <sheets>
    <sheet name="разделы" sheetId="6" r:id="rId1"/>
  </sheets>
  <externalReferences>
    <externalReference r:id="rId2"/>
  </externalReferences>
  <definedNames>
    <definedName name="_xlnm.Print_Titles" localSheetId="0">разделы!$27:$27</definedName>
    <definedName name="_xlnm.Print_Area" localSheetId="0">разделы!$A$1:$F$61</definedName>
  </definedNames>
  <calcPr calcId="144525"/>
</workbook>
</file>

<file path=xl/calcChain.xml><?xml version="1.0" encoding="utf-8"?>
<calcChain xmlns="http://schemas.openxmlformats.org/spreadsheetml/2006/main">
  <c r="E28" i="6" l="1"/>
  <c r="D28" i="6"/>
  <c r="E38" i="6"/>
  <c r="D38" i="6"/>
  <c r="E41" i="6"/>
  <c r="D41" i="6"/>
  <c r="E45" i="6"/>
  <c r="D45" i="6"/>
  <c r="E48" i="6"/>
  <c r="D48" i="6"/>
  <c r="E50" i="6"/>
  <c r="F50" i="6" s="1"/>
  <c r="D50" i="6"/>
  <c r="E52" i="6"/>
  <c r="F52" i="6" s="1"/>
  <c r="D52" i="6"/>
  <c r="E55" i="6"/>
  <c r="D55" i="6"/>
  <c r="F55" i="6" s="1"/>
  <c r="F29" i="6"/>
  <c r="F30" i="6"/>
  <c r="F31" i="6"/>
  <c r="F32" i="6"/>
  <c r="F33" i="6"/>
  <c r="F34" i="6"/>
  <c r="F35" i="6"/>
  <c r="F36" i="6"/>
  <c r="F37" i="6"/>
  <c r="F39" i="6"/>
  <c r="F40" i="6"/>
  <c r="F41" i="6"/>
  <c r="F42" i="6"/>
  <c r="F43" i="6"/>
  <c r="F44" i="6"/>
  <c r="F45" i="6"/>
  <c r="F46" i="6"/>
  <c r="F47" i="6"/>
  <c r="F48" i="6"/>
  <c r="F49" i="6"/>
  <c r="F51" i="6"/>
  <c r="F53" i="6"/>
  <c r="F54" i="6"/>
  <c r="F56" i="6"/>
  <c r="E36" i="6"/>
  <c r="D36" i="6"/>
  <c r="E29" i="6"/>
  <c r="D29" i="6"/>
  <c r="F38" i="6" l="1"/>
  <c r="F28" i="6"/>
  <c r="E56" i="6"/>
  <c r="E44" i="6"/>
  <c r="D56" i="6" l="1"/>
  <c r="D44" i="6"/>
  <c r="D42" i="6"/>
</calcChain>
</file>

<file path=xl/sharedStrings.xml><?xml version="1.0" encoding="utf-8"?>
<sst xmlns="http://schemas.openxmlformats.org/spreadsheetml/2006/main" count="64" uniqueCount="64">
  <si>
    <t>Наименование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</si>
  <si>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</si>
  <si>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высшего должностного лица субъекта Российской Федерации и муниципального образования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</si>
  <si>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</si>
  <si>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</si>
  <si>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</si>
  <si>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</si>
  <si>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</si>
  <si>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</si>
  <si>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</si>
  <si>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</si>
  <si>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</si>
  <si>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</si>
  <si>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Образование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</si>
  <si>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</si>
  <si>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</si>
  <si>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</si>
  <si>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</si>
  <si>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</si>
  <si>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Дорожное хозяйство (дорожные фонды)</t>
  </si>
  <si>
    <t xml:space="preserve">Культура, кинематография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</si>
  <si>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</si>
  <si>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Молодежная политика</t>
  </si>
  <si>
    <t>Физическая культура</t>
  </si>
  <si>
    <t>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</si>
  <si>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</si>
  <si>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пожарная безопасность</t>
  </si>
  <si>
    <t>% исполнения</t>
  </si>
  <si>
    <t>(тыс. рублей)</t>
  </si>
  <si>
    <t>№ п/п</t>
  </si>
  <si>
    <t>Всего расходов</t>
  </si>
  <si>
    <t>0100</t>
  </si>
  <si>
    <t>0102</t>
  </si>
  <si>
    <t>0104</t>
  </si>
  <si>
    <t>0106</t>
  </si>
  <si>
    <t>0111</t>
  </si>
  <si>
    <t>0113</t>
  </si>
  <si>
    <t>0200</t>
  </si>
  <si>
    <t>Национальная оборона</t>
  </si>
  <si>
    <t>0203</t>
  </si>
  <si>
    <t>0300</t>
  </si>
  <si>
    <t>0310</t>
  </si>
  <si>
    <t>0314</t>
  </si>
  <si>
    <t>0400</t>
  </si>
  <si>
    <t>0405</t>
  </si>
  <si>
    <t>0409</t>
  </si>
  <si>
    <t>0412</t>
  </si>
  <si>
    <t>0500</t>
  </si>
  <si>
    <t>0502</t>
  </si>
  <si>
    <t>0503</t>
  </si>
  <si>
    <t>0700</t>
  </si>
  <si>
    <t>0707</t>
  </si>
  <si>
    <t>0800</t>
  </si>
  <si>
    <t>0801</t>
  </si>
  <si>
    <t>Утверждено в бюджете</t>
  </si>
  <si>
    <t>Исполнение</t>
  </si>
  <si>
    <t>0103</t>
  </si>
  <si>
    <t>Функционирование законадательных (представительных) органов государственной власти и представительных органов муниципальных образований</t>
  </si>
  <si>
    <t>Начальник финансового управления 
администрации Туапсинского муниципального округа</t>
  </si>
  <si>
    <t>Ю.Н. Кулакова</t>
  </si>
  <si>
    <t>РЗ ПР</t>
  </si>
  <si>
    <t>ИСПОЛНЕНИЕ</t>
  </si>
  <si>
    <t xml:space="preserve"> по расходам бюджета Вельяминовского                                                                                                                                                                                                                                           сельского поселения Туапсинского района 
по разделам и подразделам классификации                                                                                                                                                                                                                                    расходов бюджетов за 2024 год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</si>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</sst>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#,##0.0_р_.;[Red]\-#,##0.0_р_.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10" fillId="0" borderId="0"/>
    <xf numFmtId="0" fontId="7" fillId="0" borderId="0"/>
    <xf numFmtId="0" fontId="9" fillId="0" borderId="0"/>
    <xf numFmtId="9" fontId="9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49" fontId="2" fillId="2" borderId="1" xfId="0" applyNumberFormat="1" applyFont="1" applyFill="1" applyBorder="1" applyAlignment="1">
      <alignment vertical="top" wrapText="1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0" xfId="1" applyFont="1" applyBorder="1" applyAlignment="1">
      <alignment horizontal="center" vertical="top" wrapText="1"/>
    </xf>
    <xf numFmtId="166" fontId="6" fillId="3" borderId="0" xfId="6" applyNumberFormat="1" applyFont="1" applyFill="1" applyBorder="1" applyAlignment="1">
      <alignment horizontal="center" vertical="top" wrapText="1"/>
    </xf>
    <xf numFmtId="49" fontId="6" fillId="3" borderId="0" xfId="1" applyNumberFormat="1" applyFont="1" applyFill="1" applyBorder="1" applyAlignment="1">
      <alignment horizontal="center" vertical="top" wrapText="1"/>
    </xf>
    <xf numFmtId="0" fontId="1" fillId="0" borderId="0" xfId="1"/>
    <xf numFmtId="4" fontId="6" fillId="0" borderId="0" xfId="1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65" fontId="5" fillId="0" borderId="1" xfId="0" applyNumberFormat="1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top"/>
    </xf>
    <xf numFmtId="165" fontId="4" fillId="0" borderId="1" xfId="0" applyNumberFormat="1" applyFont="1" applyBorder="1" applyAlignment="1">
      <alignment horizontal="center" vertical="top" wrapText="1"/>
    </xf>
    <xf numFmtId="0" fontId="6" fillId="3" borderId="0" xfId="4" applyFont="1" applyFill="1" applyAlignment="1">
      <alignment horizontal="left" wrapText="1"/>
    </xf>
    <xf numFmtId="0" fontId="6" fillId="3" borderId="0" xfId="4" applyFont="1" applyFill="1" applyAlignment="1">
      <alignment horizontal="right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0" xfId="1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3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49" fontId="6" fillId="3" borderId="3" xfId="1" applyNumberFormat="1" applyFont="1" applyFill="1" applyBorder="1" applyAlignment="1">
      <alignment horizontal="center" vertical="top" wrapText="1"/>
    </xf>
    <xf numFmtId="49" fontId="6" fillId="3" borderId="4" xfId="1" applyNumberFormat="1" applyFont="1" applyFill="1" applyBorder="1" applyAlignment="1">
      <alignment horizontal="center" vertical="top" wrapText="1"/>
    </xf>
    <xf numFmtId="49" fontId="6" fillId="3" borderId="2" xfId="1" applyNumberFormat="1" applyFont="1" applyFill="1" applyBorder="1" applyAlignment="1">
      <alignment horizontal="center" vertical="top" wrapText="1"/>
    </xf>
    <xf numFmtId="166" fontId="6" fillId="3" borderId="3" xfId="6" applyNumberFormat="1" applyFont="1" applyFill="1" applyBorder="1" applyAlignment="1">
      <alignment horizontal="center" vertical="top" wrapText="1"/>
    </xf>
    <xf numFmtId="166" fontId="6" fillId="3" borderId="4" xfId="6" applyNumberFormat="1" applyFont="1" applyFill="1" applyBorder="1" applyAlignment="1">
      <alignment horizontal="center" vertical="top" wrapText="1"/>
    </xf>
    <xf numFmtId="166" fontId="6" fillId="3" borderId="2" xfId="6" applyNumberFormat="1" applyFont="1" applyFill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center" vertical="top" wrapText="1"/>
    </xf>
  </cellXfs>
  <cellStyles count="7">
    <cellStyle name="Обычный" xfId="0" builtinId="0"/>
    <cellStyle name="Обычный 2" xfId="2"/>
    <cellStyle name="Обычный 3" xfId="3"/>
    <cellStyle name="Обычный 4" xfId="4"/>
    <cellStyle name="Обычный 5" xfId="1"/>
    <cellStyle name="Процентный 2" xfId="5"/>
    <cellStyle name="Финансовый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409576</xdr:colOff>
      <xdr:row>0</xdr:row>
      <xdr:rowOff>104775</xdr:rowOff>
    </xdr:from>
    <xdr:to>
      <xdr:col>6</xdr:col>
      <xdr:colOff>28576</xdr:colOff>
      <xdr:row>13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267451" y="104775"/>
          <a:ext cx="2924175" cy="1714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Приложение 3</a:t>
          </a:r>
        </a:p>
        <a:p>
          <a:pPr algn="l" rtl="1">
            <a:lnSpc>
              <a:spcPts val="1500"/>
            </a:lnSpc>
            <a:defRPr sz="1000"/>
          </a:pPr>
          <a:endParaRPr lang="ru-RU" sz="14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lnSpc>
              <a:spcPts val="1500"/>
            </a:lnSpc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УТВЕРЖДЕНО</a:t>
          </a:r>
        </a:p>
        <a:p>
          <a:pPr algn="l" rtl="1">
            <a:lnSpc>
              <a:spcPts val="1500"/>
            </a:lnSpc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решением</a:t>
          </a:r>
          <a:r>
            <a:rPr lang="ru-RU" sz="1400" b="0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Совета </a:t>
          </a:r>
        </a:p>
        <a:p>
          <a:pPr algn="l" rtl="1">
            <a:lnSpc>
              <a:spcPts val="1500"/>
            </a:lnSpc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муниципального образования</a:t>
          </a:r>
          <a:r>
            <a:rPr lang="ru-RU" sz="1400" b="0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Туапсинский муниципальный округ Краснодарского края</a:t>
          </a:r>
          <a:r>
            <a:rPr lang="ru-RU" sz="1400" b="0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                            о</a:t>
          </a: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т 27.06.2025 № 246</a:t>
          </a:r>
          <a:endParaRPr lang="ru-RU" sz="1400" b="0" i="0" u="sng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%20&#1050;&#1057;&#1055;%202024/&#1080;&#1079;&#1084;%203%20&#1086;&#1090;%2026.12.22/&#1055;&#1088;&#1080;&#1083;%204%20(&#1056;&#1072;&#1089;&#1093;&#1086;&#1076;&#1099;%20&#1074;&#1077;&#1076;&#1086;&#1084;&#1089;&#1090;&#1074;&#1077;&#1085;&#1085;&#1072;&#110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</sheetNames>
    <sheetDataSet>
      <sheetData sheetId="0" refreshError="1">
        <row r="21">
          <cell r="G21">
            <v>59.2</v>
          </cell>
        </row>
        <row r="132">
          <cell r="G132">
            <v>15</v>
          </cell>
        </row>
        <row r="147">
          <cell r="G147">
            <v>5</v>
          </cell>
        </row>
        <row r="217">
          <cell r="G217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view="pageBreakPreview" zoomScaleNormal="100" zoomScaleSheetLayoutView="100" workbookViewId="0">
      <selection activeCell="A55" sqref="A55:A56"/>
    </sheetView>
  </sheetViews>
  <sheetFormatPr defaultRowHeight="15" x14ac:dyDescent="0.25"/>
  <cols>
    <col min="1" max="1" width="5.28515625" customWidth="1"/>
    <col min="2" max="2" width="64.7109375" customWidth="1"/>
    <col min="3" max="3" width="8.42578125" bestFit="1" customWidth="1"/>
    <col min="4" max="4" width="17.28515625" customWidth="1"/>
    <col min="5" max="5" width="16.7109375" customWidth="1"/>
    <col min="6" max="6" width="16.42578125" customWidth="1"/>
  </cols>
  <sheetData>
    <row r="1" spans="4:6" ht="10.5" customHeight="1" x14ac:dyDescent="0.3">
      <c r="D1" s="4"/>
      <c r="E1" s="4"/>
      <c r="F1" s="4"/>
    </row>
    <row r="2" spans="4:6" ht="10.5" customHeight="1" x14ac:dyDescent="0.3">
      <c r="D2" s="4"/>
      <c r="E2" s="4"/>
      <c r="F2" s="4"/>
    </row>
    <row r="3" spans="4:6" ht="10.5" customHeight="1" x14ac:dyDescent="0.3">
      <c r="D3" s="4"/>
      <c r="E3" s="4"/>
      <c r="F3" s="4"/>
    </row>
    <row r="4" spans="4:6" ht="10.5" customHeight="1" x14ac:dyDescent="0.3">
      <c r="D4" s="4"/>
      <c r="E4" s="4"/>
      <c r="F4" s="4"/>
    </row>
    <row r="5" spans="4:6" ht="10.5" customHeight="1" x14ac:dyDescent="0.3">
      <c r="D5" s="4"/>
      <c r="E5" s="4"/>
      <c r="F5" s="4"/>
    </row>
    <row r="6" spans="4:6" ht="10.5" customHeight="1" x14ac:dyDescent="0.3">
      <c r="D6" s="4"/>
      <c r="E6" s="4"/>
      <c r="F6" s="4"/>
    </row>
    <row r="7" spans="4:6" ht="10.5" customHeight="1" x14ac:dyDescent="0.3">
      <c r="D7" s="4"/>
      <c r="E7" s="4"/>
      <c r="F7" s="4"/>
    </row>
    <row r="8" spans="4:6" ht="10.5" customHeight="1" x14ac:dyDescent="0.3">
      <c r="D8" s="4"/>
      <c r="E8" s="4"/>
      <c r="F8" s="4"/>
    </row>
    <row r="9" spans="4:6" ht="10.5" customHeight="1" x14ac:dyDescent="0.3">
      <c r="D9" s="4"/>
      <c r="E9" s="4"/>
      <c r="F9" s="4"/>
    </row>
    <row r="10" spans="4:6" ht="10.5" customHeight="1" x14ac:dyDescent="0.3">
      <c r="D10" s="4"/>
      <c r="E10" s="4"/>
      <c r="F10" s="4"/>
    </row>
    <row r="11" spans="4:6" ht="10.5" customHeight="1" x14ac:dyDescent="0.3">
      <c r="D11" s="4"/>
      <c r="E11" s="4"/>
      <c r="F11" s="4"/>
    </row>
    <row r="12" spans="4:6" ht="10.5" customHeight="1" x14ac:dyDescent="0.3">
      <c r="D12" s="4"/>
      <c r="E12" s="4"/>
      <c r="F12" s="4"/>
    </row>
    <row r="13" spans="4:6" ht="10.5" customHeight="1" x14ac:dyDescent="0.3">
      <c r="D13" s="4"/>
      <c r="E13" s="4"/>
      <c r="F13" s="4"/>
    </row>
    <row r="14" spans="4:6" ht="10.5" customHeight="1" x14ac:dyDescent="0.3">
      <c r="D14" s="4"/>
      <c r="E14" s="4"/>
      <c r="F14" s="4"/>
    </row>
    <row r="15" spans="4:6" ht="9" customHeight="1" x14ac:dyDescent="0.3">
      <c r="D15" s="4"/>
      <c r="E15" s="4"/>
      <c r="F15" s="4"/>
    </row>
    <row r="16" spans="4:6" ht="10.5" hidden="1" customHeight="1" x14ac:dyDescent="0.3">
      <c r="D16" s="4"/>
      <c r="E16" s="4"/>
      <c r="F16" s="4"/>
    </row>
    <row r="17" spans="1:12" ht="10.5" customHeight="1" x14ac:dyDescent="0.3">
      <c r="D17" s="4"/>
      <c r="E17" s="4"/>
      <c r="F17" s="4"/>
    </row>
    <row r="18" spans="1:12" ht="27.75" customHeight="1" x14ac:dyDescent="0.3">
      <c r="B18" s="30" t="s">
        <v>61</v>
      </c>
      <c r="C18" s="30"/>
      <c r="D18" s="30"/>
      <c r="E18" s="30"/>
      <c r="F18" s="30"/>
    </row>
    <row r="19" spans="1:12" ht="17.25" customHeight="1" x14ac:dyDescent="0.25">
      <c r="A19" s="29" t="s">
        <v>62</v>
      </c>
      <c r="B19" s="29"/>
      <c r="C19" s="29"/>
      <c r="D19" s="29"/>
      <c r="E19" s="29"/>
      <c r="F19" s="29"/>
    </row>
    <row r="20" spans="1:12" ht="18.75" customHeight="1" x14ac:dyDescent="0.25">
      <c r="A20" s="29"/>
      <c r="B20" s="29"/>
      <c r="C20" s="29"/>
      <c r="D20" s="29"/>
      <c r="E20" s="29"/>
      <c r="F20" s="29"/>
    </row>
    <row r="21" spans="1:12" ht="10.5" customHeight="1" x14ac:dyDescent="0.25">
      <c r="A21" s="29"/>
      <c r="B21" s="29"/>
      <c r="C21" s="29"/>
      <c r="D21" s="29"/>
      <c r="E21" s="29"/>
      <c r="F21" s="29"/>
    </row>
    <row r="22" spans="1:12" ht="30" customHeight="1" x14ac:dyDescent="0.25">
      <c r="A22" s="29"/>
      <c r="B22" s="29"/>
      <c r="C22" s="29"/>
      <c r="D22" s="29"/>
      <c r="E22" s="29"/>
      <c r="F22" s="29"/>
    </row>
    <row r="23" spans="1:12" ht="18.75" x14ac:dyDescent="0.25">
      <c r="F23" s="5" t="s">
        <v>28</v>
      </c>
    </row>
    <row r="24" spans="1:12" ht="18.75" x14ac:dyDescent="0.25">
      <c r="A24" s="32" t="s">
        <v>29</v>
      </c>
      <c r="B24" s="33" t="s">
        <v>0</v>
      </c>
      <c r="C24" s="34" t="s">
        <v>60</v>
      </c>
      <c r="D24" s="37" t="s">
        <v>54</v>
      </c>
      <c r="E24" s="40" t="s">
        <v>55</v>
      </c>
      <c r="F24" s="31" t="s">
        <v>27</v>
      </c>
      <c r="H24" s="17"/>
      <c r="I24" s="17"/>
      <c r="J24" s="16"/>
      <c r="K24" s="15"/>
      <c r="L24" s="15"/>
    </row>
    <row r="25" spans="1:12" x14ac:dyDescent="0.25">
      <c r="A25" s="32"/>
      <c r="B25" s="33"/>
      <c r="C25" s="35"/>
      <c r="D25" s="38"/>
      <c r="E25" s="41"/>
      <c r="F25" s="31"/>
    </row>
    <row r="26" spans="1:12" x14ac:dyDescent="0.25">
      <c r="A26" s="32"/>
      <c r="B26" s="33"/>
      <c r="C26" s="36"/>
      <c r="D26" s="39"/>
      <c r="E26" s="42"/>
      <c r="F26" s="31"/>
    </row>
    <row r="27" spans="1:12" ht="18.75" x14ac:dyDescent="0.3">
      <c r="A27" s="6">
        <v>1</v>
      </c>
      <c r="B27" s="13">
        <v>2</v>
      </c>
      <c r="C27" s="6">
        <v>3</v>
      </c>
      <c r="D27" s="13">
        <v>4</v>
      </c>
      <c r="E27" s="14">
        <v>5</v>
      </c>
      <c r="F27" s="14">
        <v>6</v>
      </c>
    </row>
    <row r="28" spans="1:12" ht="18.75" x14ac:dyDescent="0.25">
      <c r="A28" s="6"/>
      <c r="B28" s="7" t="s">
        <v>30</v>
      </c>
      <c r="C28" s="20" t="s">
        <v>63</v>
      </c>
      <c r="D28" s="21">
        <f>D29+D36+D38+D41+D45+D48+D50+D52+D55</f>
        <v>81401.100000000006</v>
      </c>
      <c r="E28" s="21">
        <f>E29+E36+E38+E41+E45+E48+E50+E52+E55</f>
        <v>52341.200000000004</v>
      </c>
      <c r="F28" s="22">
        <f>E28/D28*100</f>
        <v>64.300359577450422</v>
      </c>
    </row>
    <row r="29" spans="1:12" ht="18.75" x14ac:dyDescent="0.25">
      <c r="A29" s="26">
        <v>1</v>
      </c>
      <c r="B29" s="9" t="s">
        <v>24</v>
      </c>
      <c r="C29" s="8" t="s">
        <v>31</v>
      </c>
      <c r="D29" s="21">
        <f>SUM(D30:D35)</f>
        <v>14192.400000000001</v>
      </c>
      <c r="E29" s="21">
        <f>SUM(E30:E35)</f>
        <v>14031.9</v>
      </c>
      <c r="F29" s="22">
        <f t="shared" ref="F29:F56" si="0">E29/D29*100</f>
        <v>98.869113046419201</v>
      </c>
    </row>
    <row r="30" spans="1:12" ht="43.5" customHeight="1" x14ac:dyDescent="0.25">
      <c r="A30" s="28"/>
      <c r="B30" s="9" t="s">
        <v>2</v>
      </c>
      <c r="C30" s="8" t="s">
        <v>32</v>
      </c>
      <c r="D30" s="21">
        <v>1338.3</v>
      </c>
      <c r="E30" s="22">
        <v>1333.9</v>
      </c>
      <c r="F30" s="22">
        <f t="shared" si="0"/>
        <v>99.671224688037071</v>
      </c>
    </row>
    <row r="31" spans="1:12" ht="60.75" customHeight="1" x14ac:dyDescent="0.25">
      <c r="A31" s="28"/>
      <c r="B31" s="9" t="s">
        <v>57</v>
      </c>
      <c r="C31" s="8" t="s">
        <v>56</v>
      </c>
      <c r="D31" s="21">
        <v>30</v>
      </c>
      <c r="E31" s="22">
        <v>20.399999999999999</v>
      </c>
      <c r="F31" s="22">
        <f t="shared" si="0"/>
        <v>68</v>
      </c>
    </row>
    <row r="32" spans="1:12" ht="62.25" customHeight="1" x14ac:dyDescent="0.25">
      <c r="A32" s="28"/>
      <c r="B32" s="9" t="s">
        <v>21</v>
      </c>
      <c r="C32" s="8" t="s">
        <v>33</v>
      </c>
      <c r="D32" s="21">
        <v>6832.8</v>
      </c>
      <c r="E32" s="22">
        <v>6832.1</v>
      </c>
      <c r="F32" s="22">
        <f t="shared" si="0"/>
        <v>99.989755297974483</v>
      </c>
    </row>
    <row r="33" spans="1:6" ht="56.25" x14ac:dyDescent="0.25">
      <c r="A33" s="28"/>
      <c r="B33" s="9" t="s">
        <v>1</v>
      </c>
      <c r="C33" s="8" t="s">
        <v>34</v>
      </c>
      <c r="D33" s="21">
        <v>69.599999999999994</v>
      </c>
      <c r="E33" s="22">
        <v>69.599999999999994</v>
      </c>
      <c r="F33" s="22">
        <f t="shared" si="0"/>
        <v>100</v>
      </c>
    </row>
    <row r="34" spans="1:6" ht="18.75" x14ac:dyDescent="0.25">
      <c r="A34" s="28"/>
      <c r="B34" s="9" t="s">
        <v>3</v>
      </c>
      <c r="C34" s="8" t="s">
        <v>35</v>
      </c>
      <c r="D34" s="21">
        <v>20</v>
      </c>
      <c r="E34" s="22">
        <v>0</v>
      </c>
      <c r="F34" s="22">
        <f t="shared" si="0"/>
        <v>0</v>
      </c>
    </row>
    <row r="35" spans="1:6" ht="18.75" x14ac:dyDescent="0.25">
      <c r="A35" s="27"/>
      <c r="B35" s="9" t="s">
        <v>4</v>
      </c>
      <c r="C35" s="8" t="s">
        <v>36</v>
      </c>
      <c r="D35" s="21">
        <v>5901.7</v>
      </c>
      <c r="E35" s="22">
        <v>5775.9</v>
      </c>
      <c r="F35" s="22">
        <f t="shared" si="0"/>
        <v>97.868410796889023</v>
      </c>
    </row>
    <row r="36" spans="1:6" ht="18.75" x14ac:dyDescent="0.25">
      <c r="A36" s="26">
        <v>2</v>
      </c>
      <c r="B36" s="9" t="s">
        <v>38</v>
      </c>
      <c r="C36" s="8" t="s">
        <v>37</v>
      </c>
      <c r="D36" s="21">
        <f>SUM(D37)</f>
        <v>355.1</v>
      </c>
      <c r="E36" s="21">
        <f>SUM(E37)</f>
        <v>355.1</v>
      </c>
      <c r="F36" s="22">
        <f t="shared" si="0"/>
        <v>100</v>
      </c>
    </row>
    <row r="37" spans="1:6" ht="18.75" x14ac:dyDescent="0.25">
      <c r="A37" s="27"/>
      <c r="B37" s="10" t="s">
        <v>25</v>
      </c>
      <c r="C37" s="11" t="s">
        <v>39</v>
      </c>
      <c r="D37" s="23">
        <v>355.1</v>
      </c>
      <c r="E37" s="23">
        <v>355.1</v>
      </c>
      <c r="F37" s="22">
        <f t="shared" si="0"/>
        <v>100</v>
      </c>
    </row>
    <row r="38" spans="1:6" ht="37.5" x14ac:dyDescent="0.25">
      <c r="A38" s="26">
        <v>3</v>
      </c>
      <c r="B38" s="9" t="s">
        <v>5</v>
      </c>
      <c r="C38" s="8" t="s">
        <v>40</v>
      </c>
      <c r="D38" s="21">
        <f>D39+D40</f>
        <v>2802.9</v>
      </c>
      <c r="E38" s="21">
        <f>E39+E40</f>
        <v>2802.8</v>
      </c>
      <c r="F38" s="22">
        <f t="shared" si="0"/>
        <v>99.996432266581053</v>
      </c>
    </row>
    <row r="39" spans="1:6" ht="49.5" x14ac:dyDescent="0.25">
      <c r="A39" s="28"/>
      <c r="B39" s="3" t="s">
        <v>26</v>
      </c>
      <c r="C39" s="11" t="s">
        <v>41</v>
      </c>
      <c r="D39" s="23">
        <v>2756.9</v>
      </c>
      <c r="E39" s="23">
        <v>2756.9</v>
      </c>
      <c r="F39" s="22">
        <f t="shared" si="0"/>
        <v>100</v>
      </c>
    </row>
    <row r="40" spans="1:6" ht="33" x14ac:dyDescent="0.25">
      <c r="A40" s="27"/>
      <c r="B40" s="10" t="s">
        <v>6</v>
      </c>
      <c r="C40" s="11" t="s">
        <v>42</v>
      </c>
      <c r="D40" s="23">
        <v>46</v>
      </c>
      <c r="E40" s="23">
        <v>45.9</v>
      </c>
      <c r="F40" s="22">
        <f t="shared" si="0"/>
        <v>99.782608695652172</v>
      </c>
    </row>
    <row r="41" spans="1:6" ht="18.75" x14ac:dyDescent="0.25">
      <c r="A41" s="26">
        <v>4</v>
      </c>
      <c r="B41" s="9" t="s">
        <v>7</v>
      </c>
      <c r="C41" s="8" t="s">
        <v>43</v>
      </c>
      <c r="D41" s="21">
        <f>D42+D43+D44</f>
        <v>3024.5</v>
      </c>
      <c r="E41" s="21">
        <f>E42+E43+E44</f>
        <v>2465.6999999999998</v>
      </c>
      <c r="F41" s="22">
        <f t="shared" si="0"/>
        <v>81.52421887915358</v>
      </c>
    </row>
    <row r="42" spans="1:6" ht="18.75" x14ac:dyDescent="0.25">
      <c r="A42" s="28"/>
      <c r="B42" s="10" t="s">
        <v>8</v>
      </c>
      <c r="C42" s="11" t="s">
        <v>44</v>
      </c>
      <c r="D42" s="23">
        <f>[1]Лист3!$G$132</f>
        <v>15</v>
      </c>
      <c r="E42" s="23">
        <v>0</v>
      </c>
      <c r="F42" s="22">
        <f t="shared" si="0"/>
        <v>0</v>
      </c>
    </row>
    <row r="43" spans="1:6" ht="18.75" x14ac:dyDescent="0.25">
      <c r="A43" s="28"/>
      <c r="B43" s="10" t="s">
        <v>19</v>
      </c>
      <c r="C43" s="11" t="s">
        <v>45</v>
      </c>
      <c r="D43" s="23">
        <v>3004.5</v>
      </c>
      <c r="E43" s="23">
        <v>2460.6999999999998</v>
      </c>
      <c r="F43" s="22">
        <f t="shared" si="0"/>
        <v>81.9004826094192</v>
      </c>
    </row>
    <row r="44" spans="1:6" ht="18.75" x14ac:dyDescent="0.25">
      <c r="A44" s="27"/>
      <c r="B44" s="10" t="s">
        <v>9</v>
      </c>
      <c r="C44" s="11" t="s">
        <v>46</v>
      </c>
      <c r="D44" s="23">
        <f>[1]Лист3!$G$147</f>
        <v>5</v>
      </c>
      <c r="E44" s="23">
        <f>[1]Лист3!$G$147</f>
        <v>5</v>
      </c>
      <c r="F44" s="22">
        <f t="shared" si="0"/>
        <v>100</v>
      </c>
    </row>
    <row r="45" spans="1:6" ht="18.75" x14ac:dyDescent="0.25">
      <c r="A45" s="26">
        <v>5</v>
      </c>
      <c r="B45" s="9" t="s">
        <v>10</v>
      </c>
      <c r="C45" s="8" t="s">
        <v>47</v>
      </c>
      <c r="D45" s="21">
        <f>D46+D47</f>
        <v>50433.799999999996</v>
      </c>
      <c r="E45" s="21">
        <f>E46+E47</f>
        <v>22110.799999999999</v>
      </c>
      <c r="F45" s="22">
        <f t="shared" si="0"/>
        <v>43.841233458513933</v>
      </c>
    </row>
    <row r="46" spans="1:6" ht="18.75" x14ac:dyDescent="0.25">
      <c r="A46" s="28"/>
      <c r="B46" s="10" t="s">
        <v>11</v>
      </c>
      <c r="C46" s="11" t="s">
        <v>48</v>
      </c>
      <c r="D46" s="23">
        <v>42797.7</v>
      </c>
      <c r="E46" s="23">
        <v>14754.9</v>
      </c>
      <c r="F46" s="22">
        <f t="shared" si="0"/>
        <v>34.475918098402488</v>
      </c>
    </row>
    <row r="47" spans="1:6" ht="18.75" x14ac:dyDescent="0.25">
      <c r="A47" s="27"/>
      <c r="B47" s="10" t="s">
        <v>12</v>
      </c>
      <c r="C47" s="11" t="s">
        <v>49</v>
      </c>
      <c r="D47" s="23">
        <v>7636.1</v>
      </c>
      <c r="E47" s="23">
        <v>7355.9</v>
      </c>
      <c r="F47" s="22">
        <f t="shared" si="0"/>
        <v>96.330587603619648</v>
      </c>
    </row>
    <row r="48" spans="1:6" ht="18.75" x14ac:dyDescent="0.25">
      <c r="A48" s="26">
        <v>6</v>
      </c>
      <c r="B48" s="9" t="s">
        <v>13</v>
      </c>
      <c r="C48" s="8" t="s">
        <v>50</v>
      </c>
      <c r="D48" s="21">
        <f>D49</f>
        <v>60</v>
      </c>
      <c r="E48" s="21">
        <f>E49</f>
        <v>60</v>
      </c>
      <c r="F48" s="22">
        <f t="shared" si="0"/>
        <v>100</v>
      </c>
    </row>
    <row r="49" spans="1:7" ht="18.75" x14ac:dyDescent="0.25">
      <c r="A49" s="27"/>
      <c r="B49" s="10" t="s">
        <v>22</v>
      </c>
      <c r="C49" s="11" t="s">
        <v>51</v>
      </c>
      <c r="D49" s="23">
        <v>60</v>
      </c>
      <c r="E49" s="23">
        <v>60</v>
      </c>
      <c r="F49" s="22">
        <f t="shared" si="0"/>
        <v>100</v>
      </c>
    </row>
    <row r="50" spans="1:7" ht="18.75" x14ac:dyDescent="0.25">
      <c r="A50" s="26">
        <v>7</v>
      </c>
      <c r="B50" s="9" t="s">
        <v>20</v>
      </c>
      <c r="C50" s="8" t="s">
        <v>52</v>
      </c>
      <c r="D50" s="21">
        <f>D51</f>
        <v>9814.2999999999993</v>
      </c>
      <c r="E50" s="21">
        <f>E51</f>
        <v>9796.7999999999993</v>
      </c>
      <c r="F50" s="22">
        <f t="shared" si="0"/>
        <v>99.821688760278377</v>
      </c>
    </row>
    <row r="51" spans="1:7" ht="18.75" x14ac:dyDescent="0.25">
      <c r="A51" s="27"/>
      <c r="B51" s="10" t="s">
        <v>14</v>
      </c>
      <c r="C51" s="11" t="s">
        <v>53</v>
      </c>
      <c r="D51" s="23">
        <v>9814.2999999999993</v>
      </c>
      <c r="E51" s="23">
        <v>9796.7999999999993</v>
      </c>
      <c r="F51" s="22">
        <f t="shared" si="0"/>
        <v>99.821688760278377</v>
      </c>
    </row>
    <row r="52" spans="1:7" ht="18.75" x14ac:dyDescent="0.25">
      <c r="A52" s="26">
        <v>8</v>
      </c>
      <c r="B52" s="9" t="s">
        <v>15</v>
      </c>
      <c r="C52" s="8">
        <v>1000</v>
      </c>
      <c r="D52" s="21">
        <f>D53+D54</f>
        <v>703.09999999999991</v>
      </c>
      <c r="E52" s="21">
        <f>E53+E54</f>
        <v>703.09999999999991</v>
      </c>
      <c r="F52" s="22">
        <f t="shared" si="0"/>
        <v>100</v>
      </c>
    </row>
    <row r="53" spans="1:7" ht="18.75" x14ac:dyDescent="0.25">
      <c r="A53" s="28"/>
      <c r="B53" s="10" t="s">
        <v>16</v>
      </c>
      <c r="C53" s="11">
        <v>1001</v>
      </c>
      <c r="D53" s="23">
        <v>676.8</v>
      </c>
      <c r="E53" s="23">
        <v>676.8</v>
      </c>
      <c r="F53" s="22">
        <f t="shared" si="0"/>
        <v>100</v>
      </c>
    </row>
    <row r="54" spans="1:7" ht="18.75" x14ac:dyDescent="0.25">
      <c r="A54" s="27"/>
      <c r="B54" s="10" t="s">
        <v>17</v>
      </c>
      <c r="C54" s="11">
        <v>1003</v>
      </c>
      <c r="D54" s="23">
        <v>26.3</v>
      </c>
      <c r="E54" s="23">
        <v>26.3</v>
      </c>
      <c r="F54" s="22">
        <f t="shared" si="0"/>
        <v>100</v>
      </c>
    </row>
    <row r="55" spans="1:7" ht="18.75" x14ac:dyDescent="0.25">
      <c r="A55" s="26">
        <v>9</v>
      </c>
      <c r="B55" s="9" t="s">
        <v>18</v>
      </c>
      <c r="C55" s="8">
        <v>1100</v>
      </c>
      <c r="D55" s="21">
        <f>SUM(D56)</f>
        <v>15</v>
      </c>
      <c r="E55" s="21">
        <f>SUM(E56)</f>
        <v>15</v>
      </c>
      <c r="F55" s="22">
        <f t="shared" si="0"/>
        <v>100</v>
      </c>
    </row>
    <row r="56" spans="1:7" ht="18.75" x14ac:dyDescent="0.25">
      <c r="A56" s="27"/>
      <c r="B56" s="12" t="s">
        <v>23</v>
      </c>
      <c r="C56" s="11">
        <v>1101</v>
      </c>
      <c r="D56" s="23">
        <f>[1]Лист3!$G$217</f>
        <v>15</v>
      </c>
      <c r="E56" s="23">
        <f>[1]Лист3!$G$217</f>
        <v>15</v>
      </c>
      <c r="F56" s="22">
        <f t="shared" si="0"/>
        <v>100</v>
      </c>
    </row>
    <row r="57" spans="1:7" ht="12.75" customHeight="1" x14ac:dyDescent="0.25">
      <c r="D57" s="2"/>
    </row>
    <row r="58" spans="1:7" hidden="1" x14ac:dyDescent="0.25"/>
    <row r="59" spans="1:7" ht="18.75" x14ac:dyDescent="0.25">
      <c r="A59" s="1"/>
    </row>
    <row r="60" spans="1:7" ht="18.75" x14ac:dyDescent="0.25">
      <c r="A60" s="24" t="s">
        <v>58</v>
      </c>
      <c r="B60" s="24"/>
      <c r="C60" s="18"/>
      <c r="D60" s="18"/>
      <c r="E60" s="18"/>
      <c r="F60" s="19"/>
      <c r="G60" s="19"/>
    </row>
    <row r="61" spans="1:7" ht="18.75" x14ac:dyDescent="0.3">
      <c r="A61" s="24"/>
      <c r="B61" s="24"/>
      <c r="C61" s="18"/>
      <c r="D61" s="18"/>
      <c r="E61" s="25" t="s">
        <v>59</v>
      </c>
      <c r="F61" s="25"/>
    </row>
  </sheetData>
  <mergeCells count="19">
    <mergeCell ref="A19:F22"/>
    <mergeCell ref="A50:A51"/>
    <mergeCell ref="B18:F18"/>
    <mergeCell ref="A52:A54"/>
    <mergeCell ref="A55:A56"/>
    <mergeCell ref="F24:F26"/>
    <mergeCell ref="A24:A26"/>
    <mergeCell ref="B24:B26"/>
    <mergeCell ref="C24:C26"/>
    <mergeCell ref="A29:A35"/>
    <mergeCell ref="D24:D26"/>
    <mergeCell ref="E24:E26"/>
    <mergeCell ref="A60:B61"/>
    <mergeCell ref="E61:F61"/>
    <mergeCell ref="A36:A37"/>
    <mergeCell ref="A38:A40"/>
    <mergeCell ref="A41:A44"/>
    <mergeCell ref="A45:A47"/>
    <mergeCell ref="A48:A49"/>
  </mergeCells>
  <pageMargins left="0.78740157480314965" right="0.78740157480314965" top="1.1811023622047245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разделы</vt:lpstr>
      <vt:lpstr>разделы!Заголовки_для_печати</vt:lpstr>
      <vt:lpstr>разделы!Область_печати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2025-06-30T12:56:06Z</dcterms:modified>
</cp:coreProperties>
</file>