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0" windowWidth="15480" windowHeight="10680"/>
  </bookViews>
  <sheets>
    <sheet name="Лист1" sheetId="1" r:id="rId1"/>
  </sheets>
  <definedNames>
    <definedName name="_xlnm.Print_Titles" localSheetId="0">Лист1!$20:$20</definedName>
    <definedName name="_xlnm.Print_Area" localSheetId="0">Лист1!$A$1:$E$184</definedName>
  </definedNames>
  <calcPr calcId="144525"/>
</workbook>
</file>

<file path=xl/calcChain.xml><?xml version="1.0" encoding="utf-8"?>
<calcChain xmlns="http://schemas.openxmlformats.org/spreadsheetml/2006/main">
  <c r="E33" i="1" l="1"/>
  <c r="E34" i="1"/>
  <c r="E50" i="1"/>
  <c r="E65" i="1"/>
  <c r="E66" i="1"/>
  <c r="E67" i="1"/>
  <c r="E73" i="1"/>
  <c r="E78" i="1"/>
  <c r="E81" i="1"/>
  <c r="E91" i="1"/>
  <c r="E92" i="1"/>
  <c r="E93" i="1"/>
  <c r="E94" i="1"/>
  <c r="E95" i="1"/>
  <c r="E98" i="1"/>
  <c r="E103" i="1"/>
  <c r="E113" i="1"/>
  <c r="E124" i="1"/>
  <c r="E143" i="1"/>
  <c r="E145" i="1"/>
  <c r="E146" i="1"/>
  <c r="E148" i="1"/>
  <c r="E150" i="1"/>
  <c r="E152" i="1"/>
  <c r="E181" i="1"/>
  <c r="E182" i="1"/>
  <c r="E183" i="1"/>
  <c r="E176" i="1"/>
  <c r="E177" i="1"/>
  <c r="E170" i="1"/>
  <c r="D179" i="1"/>
  <c r="D178" i="1" s="1"/>
  <c r="C179" i="1"/>
  <c r="C178" i="1" s="1"/>
  <c r="D175" i="1"/>
  <c r="D174" i="1" s="1"/>
  <c r="C175" i="1"/>
  <c r="C174" i="1" s="1"/>
  <c r="D169" i="1"/>
  <c r="D168" i="1" s="1"/>
  <c r="C169" i="1"/>
  <c r="C168" i="1" s="1"/>
  <c r="D151" i="1"/>
  <c r="C151" i="1"/>
  <c r="D149" i="1"/>
  <c r="C149" i="1"/>
  <c r="D147" i="1"/>
  <c r="C147" i="1"/>
  <c r="D130" i="1"/>
  <c r="C130" i="1"/>
  <c r="D123" i="1"/>
  <c r="D122" i="1" s="1"/>
  <c r="C123" i="1"/>
  <c r="C122" i="1" s="1"/>
  <c r="D120" i="1"/>
  <c r="C120" i="1"/>
  <c r="E121" i="1"/>
  <c r="D117" i="1"/>
  <c r="C117" i="1"/>
  <c r="D112" i="1"/>
  <c r="C112" i="1"/>
  <c r="D102" i="1"/>
  <c r="C102" i="1"/>
  <c r="D97" i="1"/>
  <c r="D96" i="1" s="1"/>
  <c r="C97" i="1"/>
  <c r="C96" i="1" s="1"/>
  <c r="D80" i="1"/>
  <c r="D79" i="1" s="1"/>
  <c r="C80" i="1"/>
  <c r="C79" i="1" s="1"/>
  <c r="D77" i="1"/>
  <c r="C77" i="1"/>
  <c r="D72" i="1"/>
  <c r="C72" i="1"/>
  <c r="D64" i="1"/>
  <c r="C64" i="1"/>
  <c r="D49" i="1"/>
  <c r="D48" i="1" s="1"/>
  <c r="C49" i="1"/>
  <c r="C48" i="1" s="1"/>
  <c r="D45" i="1"/>
  <c r="C45" i="1"/>
  <c r="C43" i="1"/>
  <c r="D43" i="1"/>
  <c r="D40" i="1"/>
  <c r="C40" i="1"/>
  <c r="D37" i="1"/>
  <c r="C37" i="1"/>
  <c r="D24" i="1"/>
  <c r="C24" i="1"/>
  <c r="E48" i="1" l="1"/>
  <c r="E77" i="1"/>
  <c r="E112" i="1"/>
  <c r="E149" i="1"/>
  <c r="E72" i="1"/>
  <c r="E102" i="1"/>
  <c r="E151" i="1"/>
  <c r="E79" i="1"/>
  <c r="E122" i="1"/>
  <c r="E169" i="1"/>
  <c r="E168" i="1"/>
  <c r="E147" i="1"/>
  <c r="E96" i="1"/>
  <c r="D116" i="1"/>
  <c r="E178" i="1"/>
  <c r="E175" i="1"/>
  <c r="E97" i="1"/>
  <c r="E80" i="1"/>
  <c r="E123" i="1"/>
  <c r="E49" i="1"/>
  <c r="C116" i="1"/>
  <c r="E179" i="1"/>
  <c r="E64" i="1"/>
  <c r="E58" i="1"/>
  <c r="E60" i="1"/>
  <c r="E61" i="1"/>
  <c r="E71" i="1"/>
  <c r="E76" i="1"/>
  <c r="E85" i="1"/>
  <c r="E89" i="1"/>
  <c r="E101" i="1"/>
  <c r="E106" i="1"/>
  <c r="E109" i="1"/>
  <c r="E115" i="1"/>
  <c r="E119" i="1"/>
  <c r="E120" i="1"/>
  <c r="E129" i="1"/>
  <c r="E131" i="1"/>
  <c r="E136" i="1"/>
  <c r="E138" i="1"/>
  <c r="E141" i="1"/>
  <c r="E154" i="1"/>
  <c r="E157" i="1"/>
  <c r="E159" i="1"/>
  <c r="E160" i="1"/>
  <c r="E162" i="1"/>
  <c r="E165" i="1"/>
  <c r="E167" i="1"/>
  <c r="E174" i="1"/>
  <c r="E25" i="1"/>
  <c r="E26" i="1"/>
  <c r="E27" i="1"/>
  <c r="E28" i="1"/>
  <c r="E29" i="1"/>
  <c r="E31" i="1"/>
  <c r="E32" i="1"/>
  <c r="E37" i="1"/>
  <c r="E39" i="1"/>
  <c r="E40" i="1"/>
  <c r="E41" i="1"/>
  <c r="E43" i="1"/>
  <c r="E44" i="1"/>
  <c r="E45" i="1"/>
  <c r="E46" i="1"/>
  <c r="E53" i="1"/>
  <c r="E56" i="1"/>
  <c r="D173" i="1"/>
  <c r="C173" i="1"/>
  <c r="C108" i="1"/>
  <c r="D108" i="1"/>
  <c r="E130" i="1" l="1"/>
  <c r="E108" i="1"/>
  <c r="E173" i="1"/>
  <c r="D105" i="1"/>
  <c r="C105" i="1"/>
  <c r="D100" i="1"/>
  <c r="D99" i="1" s="1"/>
  <c r="C100" i="1"/>
  <c r="C99" i="1" s="1"/>
  <c r="D70" i="1"/>
  <c r="C70" i="1"/>
  <c r="D75" i="1"/>
  <c r="C75" i="1"/>
  <c r="D57" i="1"/>
  <c r="C57" i="1"/>
  <c r="D52" i="1"/>
  <c r="C52" i="1"/>
  <c r="C69" i="1" l="1"/>
  <c r="D69" i="1"/>
  <c r="E70" i="1"/>
  <c r="E57" i="1"/>
  <c r="E52" i="1"/>
  <c r="E105" i="1"/>
  <c r="E116" i="1"/>
  <c r="E117" i="1"/>
  <c r="E100" i="1"/>
  <c r="E75" i="1"/>
  <c r="C55" i="1"/>
  <c r="C54" i="1" s="1"/>
  <c r="D36" i="1"/>
  <c r="C36" i="1"/>
  <c r="C35" i="1" s="1"/>
  <c r="C23" i="1"/>
  <c r="E24" i="1" l="1"/>
  <c r="D35" i="1"/>
  <c r="E35" i="1" s="1"/>
  <c r="E36" i="1"/>
  <c r="E69" i="1"/>
  <c r="D51" i="1"/>
  <c r="D55" i="1"/>
  <c r="C51" i="1"/>
  <c r="E55" i="1" l="1"/>
  <c r="D54" i="1"/>
  <c r="E54" i="1" s="1"/>
  <c r="E51" i="1"/>
  <c r="C87" i="1"/>
  <c r="C86" i="1" s="1"/>
  <c r="D87" i="1"/>
  <c r="D86" i="1" l="1"/>
  <c r="E86" i="1" s="1"/>
  <c r="E87" i="1"/>
  <c r="D166" i="1"/>
  <c r="D163" i="1" l="1"/>
  <c r="D104" i="1"/>
  <c r="D90" i="1" s="1"/>
  <c r="C104" i="1"/>
  <c r="C90" i="1" s="1"/>
  <c r="E104" i="1" l="1"/>
  <c r="D23" i="1"/>
  <c r="C135" i="1"/>
  <c r="E23" i="1" l="1"/>
  <c r="C88" i="1"/>
  <c r="D144" i="1" l="1"/>
  <c r="C144" i="1"/>
  <c r="E144" i="1" l="1"/>
  <c r="D84" i="1"/>
  <c r="C84" i="1"/>
  <c r="C82" i="1" s="1"/>
  <c r="C63" i="1" s="1"/>
  <c r="D82" i="1" l="1"/>
  <c r="E84" i="1"/>
  <c r="C171" i="1"/>
  <c r="E82" i="1" l="1"/>
  <c r="D63" i="1"/>
  <c r="E63" i="1" s="1"/>
  <c r="D171" i="1"/>
  <c r="E171" i="1" s="1"/>
  <c r="D164" i="1"/>
  <c r="C164" i="1"/>
  <c r="C166" i="1"/>
  <c r="E166" i="1" s="1"/>
  <c r="E164" i="1" l="1"/>
  <c r="C163" i="1"/>
  <c r="E163" i="1" s="1"/>
  <c r="D142" i="1"/>
  <c r="C142" i="1"/>
  <c r="D137" i="1"/>
  <c r="C137" i="1"/>
  <c r="C134" i="1" s="1"/>
  <c r="D114" i="1"/>
  <c r="C114" i="1"/>
  <c r="C110" i="1" s="1"/>
  <c r="C107" i="1" s="1"/>
  <c r="D110" i="1" l="1"/>
  <c r="D107" i="1" s="1"/>
  <c r="E142" i="1"/>
  <c r="E137" i="1"/>
  <c r="E114" i="1"/>
  <c r="D140" i="1"/>
  <c r="D135" i="1"/>
  <c r="E135" i="1" l="1"/>
  <c r="D134" i="1"/>
  <c r="E134" i="1" s="1"/>
  <c r="E110" i="1"/>
  <c r="C161" i="1"/>
  <c r="C156" i="1"/>
  <c r="C155" i="1" s="1"/>
  <c r="C158" i="1"/>
  <c r="E107" i="1" l="1"/>
  <c r="C126" i="1"/>
  <c r="C125" i="1" s="1"/>
  <c r="C22" i="1" s="1"/>
  <c r="C128" i="1"/>
  <c r="C140" i="1"/>
  <c r="C153" i="1"/>
  <c r="C139" i="1" l="1"/>
  <c r="C133" i="1" s="1"/>
  <c r="C132" i="1" s="1"/>
  <c r="E140" i="1"/>
  <c r="D161" i="1"/>
  <c r="E161" i="1" s="1"/>
  <c r="D153" i="1"/>
  <c r="D139" i="1" l="1"/>
  <c r="E139" i="1" s="1"/>
  <c r="E153" i="1"/>
  <c r="E99" i="1"/>
  <c r="E90" i="1" l="1"/>
  <c r="D158" i="1"/>
  <c r="E158" i="1" s="1"/>
  <c r="D126" i="1" l="1"/>
  <c r="D125" i="1" s="1"/>
  <c r="D22" i="1" s="1"/>
  <c r="E125" i="1" l="1"/>
  <c r="E22" i="1"/>
  <c r="C59" i="1"/>
  <c r="D62" i="1"/>
  <c r="E62" i="1" s="1"/>
  <c r="D59" i="1"/>
  <c r="E59" i="1" l="1"/>
  <c r="D128" i="1"/>
  <c r="E128" i="1" s="1"/>
  <c r="D88" i="1"/>
  <c r="E88" i="1" s="1"/>
  <c r="D156" i="1" l="1"/>
  <c r="D155" i="1" s="1"/>
  <c r="E155" i="1" l="1"/>
  <c r="E156" i="1"/>
  <c r="D133" i="1"/>
  <c r="D132" i="1" s="1"/>
  <c r="C21" i="1"/>
  <c r="E132" i="1" l="1"/>
  <c r="E133" i="1"/>
  <c r="D21" i="1"/>
  <c r="E21" i="1" s="1"/>
</calcChain>
</file>

<file path=xl/sharedStrings.xml><?xml version="1.0" encoding="utf-8"?>
<sst xmlns="http://schemas.openxmlformats.org/spreadsheetml/2006/main" count="324" uniqueCount="319">
  <si>
    <t>Наименование показателя</t>
  </si>
  <si>
    <t>Код бюджетной классификации</t>
  </si>
  <si>
    <t>2</t>
  </si>
  <si>
    <t>Доходы, всего</t>
  </si>
  <si>
    <t>1 00 00000 00 0000 000</t>
  </si>
  <si>
    <t>1 01 00000 00 0000 000</t>
  </si>
  <si>
    <t>Налог на доходы физических лиц</t>
  </si>
  <si>
    <t>1 01 02000 01 0000 110</t>
  </si>
  <si>
    <t>1 01 02010 01 0000 110</t>
  </si>
  <si>
    <t>1 01 02020 01 0000 110</t>
  </si>
  <si>
    <t>1 01 02030 01 0000 110</t>
  </si>
  <si>
    <t>1 01 02040 01 0000 110</t>
  </si>
  <si>
    <t>1 11 00000 00 0000 000</t>
  </si>
  <si>
    <t>Проценты, полученные от предоставления бюджетных кредитов внутри страны</t>
  </si>
  <si>
    <t>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</si>
  <si>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</si>
  <si>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</si>
  <si>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</si>
  <si>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</si>
  <si>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</si>
  <si>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1 11 05010 00 0000 120</t>
  </si>
  <si>
    <t>1 13 00000 00 0000 000</t>
  </si>
  <si>
    <t>Доходы от компенсации затрат государства</t>
  </si>
  <si>
    <t>1 13 02000 00 0000 130</t>
  </si>
  <si>
    <t>Прочие доходы от компенсации затрат государства</t>
  </si>
  <si>
    <t>1 13 02990 00 0000 130</t>
  </si>
  <si>
    <t>1 14 00000 00 0000 000</t>
  </si>
  <si>
    <t>1 14 06000 00 0000 430</t>
  </si>
  <si>
    <t>1 14 06010 00 0000 430</t>
  </si>
  <si>
    <t>1 16 00000 00 0000 000</t>
  </si>
  <si>
    <t>1 17 00000 00 0000 000</t>
  </si>
  <si>
    <t>Прочие неналоговые доходы</t>
  </si>
  <si>
    <t>1 17 05000 00 0000 180</t>
  </si>
  <si>
    <t>Прочие неналоговые доходы бюджетов муниципальных районов</t>
  </si>
  <si>
    <t>1 17 05050 05 0000 180</t>
  </si>
  <si>
    <t>2 00 00000 00 0000 000</t>
  </si>
  <si>
    <t>2 02 00000 00 0000 000</t>
  </si>
  <si>
    <t>Прочие субсидии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</si>
  <si>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</si>
  <si>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Иные межбюджетные трансферты</t>
  </si>
  <si>
    <t>2 18 00000 00 0000 000</t>
  </si>
  <si>
    <t xml:space="preserve">Исполнение                         </t>
  </si>
  <si>
    <t>1 11 05013 13 0000 120</t>
  </si>
  <si>
    <t>1 14 06013 13 0000 430</t>
  </si>
  <si>
    <t>Задолженность и перерасчеты по отмененным налогам, сборам и иным обязательным платежам</t>
  </si>
  <si>
    <t>1 09 00000 00 0000 000</t>
  </si>
  <si>
    <t>Прочие налоги и сборы (по отмененным местным налогам и сборам)</t>
  </si>
  <si>
    <t>1 09 07000 00 0000 110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</si>
  <si>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</t>
  </si>
  <si>
    <t>1 09 07033 05 0000 110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</si>
  <si>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мобилизируемые на территориях муниципальных районов</t>
  </si>
  <si>
    <t>1 09 07030 00 0000 110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</si>
  <si>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</si>
  <si>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</si>
  <si>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</si>
  <si>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1 01 02050 01 0000 110</t>
  </si>
  <si>
    <t>1 14 02053 05 0000 410</t>
  </si>
  <si>
    <t>114 02053 05 0000 440</t>
  </si>
  <si>
    <t>2 02 10000 00 0000 150</t>
  </si>
  <si>
    <t>2 02 15002 00 0000 150</t>
  </si>
  <si>
    <t>2 02 20000 00 0000 150</t>
  </si>
  <si>
    <t>2 02 29999 00 0000 150</t>
  </si>
  <si>
    <t>2 02 30000 00 0000 150</t>
  </si>
  <si>
    <t>2 02 30024 00 0000 150</t>
  </si>
  <si>
    <t>2 02 30027 00 0000 150</t>
  </si>
  <si>
    <t>2 02 30027 05 0000 150</t>
  </si>
  <si>
    <t>2 02 40000 00 0000 150</t>
  </si>
  <si>
    <t>2 02 35082 05 0000 150</t>
  </si>
  <si>
    <t>2 02 35082 00 0000 150</t>
  </si>
  <si>
    <t>Субвенции бюджетам муниципальных районов на предоставление жилых помещений детям-сиротам  детям, оставшимся без попечения родителей, лицам из их числа по договорам  найма специализированных жилых помещений</t>
  </si>
  <si>
    <t>Субвенции бюджетам муниципальных образований на предоставление жилых помещений детям-сиротам  детям, оставшимся без попечения родителей, лицам из их числа по договорам  найма специализированных жилых помещений</t>
  </si>
  <si>
    <t>2 18 00000 00 0000 150</t>
  </si>
  <si>
    <t>1 06 00000 00 0000 000</t>
  </si>
  <si>
    <t>1 16 07000 00 0000 140</t>
  </si>
  <si>
    <t>1 16 07090 00 0000 140</t>
  </si>
  <si>
    <t>1 16 10000 00 0000 140</t>
  </si>
  <si>
    <t>Прочие дотации</t>
  </si>
  <si>
    <t>2 02 19999 00 0000 150</t>
  </si>
  <si>
    <t>2 02 49999 00 0000 150</t>
  </si>
  <si>
    <t>Прочие межбюджетные трансферты, передаваемые бюджетам</t>
  </si>
  <si>
    <t>Начальник 
финансового управления
администрации муниципального 
образования Туапсинский район</t>
  </si>
  <si>
    <t>1 01 02080 01 0000 110</t>
  </si>
  <si>
    <t>2 02 20077 00 0000 150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</si>
  <si>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</si>
  <si>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2 02 25255 05 0000 150</t>
  </si>
  <si>
    <t>2 02 25255 00 0000 150</t>
  </si>
  <si>
    <t xml:space="preserve">      Ю.Н. Кулакова</t>
  </si>
  <si>
    <t xml:space="preserve"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
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</si>
  <si>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бюджетах и автономных </t>
  </si>
  <si>
    <t xml:space="preserve">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</t>
  </si>
  <si>
    <t xml:space="preserve">Субсидии бюджетам муниципальных районов на благоустройство зданий государственных и муниципальных </t>
  </si>
  <si>
    <t>общеобразовательных организаций в целях соблюдения требований к воздушно-тепловому режиму, водоснабжению и канализации</t>
  </si>
  <si>
    <t>1 11 09000 00 0000 120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</si>
  <si>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</si>
  <si>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</si>
  <si>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1 14 06300 00 0000 430</t>
  </si>
  <si>
    <t>1 14 06310 00 0000 430</t>
  </si>
  <si>
    <t>1 14 06313 13 0000 430</t>
  </si>
  <si>
    <t>2 02 25269 00 0000 150</t>
  </si>
  <si>
    <t xml:space="preserve">Субсидии бюджетам на закупку контейнеров для раздельного накопления твердых коммунальных отходов
</t>
  </si>
  <si>
    <t>2 02 25269 05 0000 150</t>
  </si>
  <si>
    <t xml:space="preserve">Субсидии бюджетам муниципальных районов на закупку контейнеров для раздельного накопления твердых коммунальных отходов
</t>
  </si>
  <si>
    <t>2 02 45179 05 0000 150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</si>
  <si>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</si>
  <si>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2 02 45179 00 0000 150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</si>
  <si>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</si>
  <si>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</si>
  <si>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НАЛОГИ НА ПРИБЫЛЬ, ДОХОДЫ</t>
  </si>
  <si>
    <t>НАЛОГОВЫЕ И НЕНАЛОГОВЫЕ ДОХОДЫ</t>
  </si>
  <si>
    <t>НАЛОГИ НА ИМУЩЕСТВО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</si>
  <si>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</si>
  <si>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</si>
  <si>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</si>
  <si>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</si>
  <si>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 xml:space="preserve">БЕЗВОЗМЕЗДНЫЕ ПОСТУПЛЕНИЯ </t>
  </si>
  <si>
    <t xml:space="preserve">БЕЗВОЗМЕЗДНЫЕ ПОСТУПЛЕНИЯ ОТ ДРУГИХ БЮДЖЕТОВ БЮДЖЕТНОЙ СИСТЕМЫ РОССИЙСКОЙ ФЕДЕРАЦИИ 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</si>
  <si>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</t>
  </si>
  <si>
    <t>1 01 02130 01 0000 110</t>
  </si>
  <si>
    <t>имущества муниципальных бюджетных и автономных учреждений), в части реализации материальных запасов по указанному имуществу</t>
  </si>
  <si>
    <t>посещающими образовательные организации, реализующие образовательные программы дошкольного образования</t>
  </si>
  <si>
    <t>Ю.Н. Кулакова</t>
  </si>
  <si>
    <t>% исполнения</t>
  </si>
  <si>
    <t>1 03 00000 00 0000 000</t>
  </si>
  <si>
    <t>1 03 02000 01 0000 110</t>
  </si>
  <si>
    <t>1 03 02230 01 0000 110</t>
  </si>
  <si>
    <t>1 03 02231 01 0000 110</t>
  </si>
  <si>
    <t>1 03 02240 01 0000 110</t>
  </si>
  <si>
    <t>1 03 02241 01 0000 110</t>
  </si>
  <si>
    <t>1 03 02250 01 0000 110</t>
  </si>
  <si>
    <t>1 03 02251 01 0000 110</t>
  </si>
  <si>
    <t>1 03 02260 01 0000 110</t>
  </si>
  <si>
    <t>1 03 02261 01 0000 110</t>
  </si>
  <si>
    <t>1 06 01000 00 0000 110</t>
  </si>
  <si>
    <t>1 06 01030 13 0000 110</t>
  </si>
  <si>
    <t>1 06 06033 13 0000 110</t>
  </si>
  <si>
    <t>1 06 06043 13 0000 110</t>
  </si>
  <si>
    <t>1 06 06030 00 0000 110</t>
  </si>
  <si>
    <t>1 06 06000 00 0000 110</t>
  </si>
  <si>
    <t>1 06 06040 00 0000 110</t>
  </si>
  <si>
    <t>1 11 05030 00 0000 120</t>
  </si>
  <si>
    <t>1 11 05035 13 0000 120</t>
  </si>
  <si>
    <t>1 11 09045 13 0000 120</t>
  </si>
  <si>
    <t>1 13 02995 13 0000 130</t>
  </si>
  <si>
    <t>1 16 07090 13 0000 140</t>
  </si>
  <si>
    <t>1 16 02000 02 0000 140</t>
  </si>
  <si>
    <t>1 16 02020 02 0000 140</t>
  </si>
  <si>
    <t>1 17 01000 00 0000 180</t>
  </si>
  <si>
    <t>1 17 01050 13 0000 180</t>
  </si>
  <si>
    <t>2 02 15002 13 0000 150</t>
  </si>
  <si>
    <t>2 02 19999 13 0000 150</t>
  </si>
  <si>
    <t>2 02 20077 13 0000 150</t>
  </si>
  <si>
    <t>2 02 29999 13 0000 150</t>
  </si>
  <si>
    <t>2 02 30024 13 0000 150</t>
  </si>
  <si>
    <t>2 02 49999 13 0000 150</t>
  </si>
  <si>
    <t>2 18 00000 13 0000 150</t>
  </si>
  <si>
    <t>2 18 60010 13 0000 150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</si>
  <si>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</si>
  <si>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</si>
  <si>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</si>
  <si>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</si>
  <si>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</si>
  <si>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</si>
  <si>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</si>
  <si>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</si>
  <si>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</si>
  <si>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 xml:space="preserve">Земельный налог с организаций
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</si>
  <si>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</si>
  <si>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</si>
  <si>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</si>
  <si>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</si>
  <si>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</si>
  <si>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</si>
  <si>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поселений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</si>
  <si>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</si>
  <si>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Доходы от продажи земельных участков, государственная собственность на которые не разграничена
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</si>
  <si>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</si>
  <si>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
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</si>
  <si>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</si>
  <si>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
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</si>
  <si>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</si>
  <si>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</si>
  <si>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поселения
</t>
  </si>
  <si>
    <t xml:space="preserve">Платежи в целях возмещения причиненного ущерба (убытков)
</t>
  </si>
  <si>
    <t xml:space="preserve">Невыясненные поступления
</t>
  </si>
  <si>
    <t xml:space="preserve">Невыясненные поступления, зачисляемые в бюджеты городских поселений
</t>
  </si>
  <si>
    <t xml:space="preserve">Дотации бюджетам на поддержку мер по обеспечению сбалансированности бюджетов
</t>
  </si>
  <si>
    <t xml:space="preserve">Дотации бюджетам городских поселений на поддержку мер по обеспечению сбалансированности бюджетов
</t>
  </si>
  <si>
    <t xml:space="preserve">Прочие дотации бюджетам городских поселений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</si>
  <si>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</si>
  <si>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</si>
  <si>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Прочие субсидии бюджетам городских поселений
</t>
  </si>
  <si>
    <t xml:space="preserve">Субвенции бюджетам бюджетной системы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</si>
  <si>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</si>
  <si>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 xml:space="preserve">Субвенции бюджетам городских поселений на выполнение передаваемых полномочий субъектов Российской Федерации
</t>
  </si>
  <si>
    <t xml:space="preserve">Прочие межбюджетные трансферты, передаваемые бюджетам городских поселений
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</si>
  <si>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</si>
  <si>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</si>
  <si>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</si>
  <si>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1 01 02140 01 0000 110</t>
  </si>
  <si>
    <t>1 05 00000 00 0000 000</t>
  </si>
  <si>
    <t>1 05 03000 01 0000 110</t>
  </si>
  <si>
    <t>1 05 03010 01 0000 110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</si>
  <si>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</si>
  <si>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</si>
  <si>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1 11 01050 13 0000 120</t>
  </si>
  <si>
    <t>1 11 05020 00 0000 120</t>
  </si>
  <si>
    <t>1 11 05025 13 0000 120</t>
  </si>
  <si>
    <t>1 11 05075 13 0000 120</t>
  </si>
  <si>
    <t>1 11 07000 00 0000 120</t>
  </si>
  <si>
    <t>1 11 07010 00 0000 120</t>
  </si>
  <si>
    <t>1 11 07015 13 0000 120</t>
  </si>
  <si>
    <t>1 14 02000 00 0000 000</t>
  </si>
  <si>
    <t>1 14 02050 13 0000 410</t>
  </si>
  <si>
    <t>1 14 02053 13 0000 410</t>
  </si>
  <si>
    <t>1 14 06020 00 0000 430</t>
  </si>
  <si>
    <t>1 14 06025 13 0000 430</t>
  </si>
  <si>
    <t>1 16 07010 00 0000 140</t>
  </si>
  <si>
    <t>1 16 07010 13 0000 140</t>
  </si>
  <si>
    <t>1 16 10030 13 0000 140</t>
  </si>
  <si>
    <t>1 16 10032 13 0000 140</t>
  </si>
  <si>
    <t>1 16 10120 00 0000 140</t>
  </si>
  <si>
    <t>1 16 10123 01 0000 140</t>
  </si>
  <si>
    <t>1 16 11000 01 0000 140</t>
  </si>
  <si>
    <t>1 16 11060 01 0000 140</t>
  </si>
  <si>
    <t>1 16 11064 01 0000 140</t>
  </si>
  <si>
    <t>1 17 05050 13 0000 180</t>
  </si>
  <si>
    <t>2 02 25497 00 0000 150</t>
  </si>
  <si>
    <t>2 02 25497 13 0000 150</t>
  </si>
  <si>
    <t>2 02 25517 00 0000 150</t>
  </si>
  <si>
    <t>2 02 25517 13 0000 150</t>
  </si>
  <si>
    <t>2 02 25590 00 0000 150</t>
  </si>
  <si>
    <t>2 02 25590 13 0000 150</t>
  </si>
  <si>
    <t>2 07 05000 13 0000 150</t>
  </si>
  <si>
    <t>2 07 00000 00 0000 000</t>
  </si>
  <si>
    <t>2 07 05030 13 0000 150</t>
  </si>
  <si>
    <t>2 18 05000 13 0000 150</t>
  </si>
  <si>
    <t>2 18 05010 13 0000 150</t>
  </si>
  <si>
    <t>2 19 00000 00 0000 000</t>
  </si>
  <si>
    <t>2 19 00000 13 0000 150</t>
  </si>
  <si>
    <t>2 19 25497 13 0000 150</t>
  </si>
  <si>
    <t>2 19 25555 13 0000 150</t>
  </si>
  <si>
    <t>2 19 60010 13 0000 150</t>
  </si>
  <si>
    <t>НАЛОГИ НА СОВОКУПНЫЙ ДОХОД</t>
  </si>
  <si>
    <t>Единый сельскохозяйственный налог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</si>
  <si>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</si>
  <si>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</si>
  <si>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</si>
  <si>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</si>
  <si>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</si>
  <si>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</si>
  <si>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</si>
  <si>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</si>
  <si>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</si>
  <si>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</si>
  <si>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</si>
  <si>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</si>
  <si>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</si>
  <si>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</si>
  <si>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</si>
  <si>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</si>
  <si>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</si>
  <si>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</si>
  <si>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Платежи, уплачиваемые в целях возмещения вреда, причиняемого автомобильным дорогам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</si>
  <si>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</si>
  <si>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Прочие неналоговые доходы бюджетов городских поселений</t>
  </si>
  <si>
    <t>Субсидии бюджетам на реализацию мероприятий по обеспечению жильем молодых семей</t>
  </si>
  <si>
    <t>Субсидии бюджетам городских поселений на реализацию мероприятий по обеспечению жильем молодых семей</t>
  </si>
  <si>
    <t>Субсидии бюджетам на поддержку творческой деятельности и техническое оснащение детских и кукольных театров</t>
  </si>
  <si>
    <t>Субсидии бюджетам городских поселений на поддержку творческой деятельности и техническое оснащение детских и кукольных театров</t>
  </si>
  <si>
    <t>Субсидии бюджетам на техническое оснащение региональных и муниципальных музеев</t>
  </si>
  <si>
    <t>Субсидии бюджетам городских поселений на техническое оснащение региональных и муниципальных музеев</t>
  </si>
  <si>
    <t>ПРОЧИЕ БЕЗВОЗМЕЗДНЫЕ ПОСТУПЛЕНИЯ</t>
  </si>
  <si>
    <t>Прочие безвозмездные поступления в бюджеты городских поселений</t>
  </si>
  <si>
    <t>Доходы бюджетов городских поселений от возврата организациями остатков субсидий прошлых лет</t>
  </si>
  <si>
    <t>Доходы бюджетов городских поселений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</si>
  <si>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</si>
  <si>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 на реализацию мероприятий по обеспечению жильем молодых семей из бюджетов городских поселений</t>
  </si>
  <si>
    <t>Возврат остатков субсидий на реализацию программ формирования современной городской среды из бюджетов городских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</si>
  <si>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</si>
  <si>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Начальник финансового 
управления администрации  
Туапсинского муниципального округа</t>
  </si>
  <si>
    <t>Акцизы по подакцизным товарам (продукции), производимым на территории Российской Федерации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</si>
  <si>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</si>
  <si>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          (тыс. 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</si>
  <si>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– налоговым резидентом Российской Федерации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</si>
  <si>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</si>
  <si>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</si>
  <si>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превышающей 650 000 рублей)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</si>
  <si>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дивидендов)</t>
  </si>
  <si>
    <t>статьей 227.1 Налогового кодекса Российской Федерации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</si>
  <si>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 патента в соответствии со </t>
  </si>
  <si>
    <t xml:space="preserve">Доходы от уплаты акцизов на дизельное топливо, </t>
  </si>
  <si>
    <t>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</si>
  <si>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</t>
  </si>
  <si>
    <t>целях формирования дорожных фондов субъектов Российской Федерации)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</si>
  <si>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</si>
  <si>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</si>
  <si>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Доходы в виде прибыли, приходящейся на доли в уставных (складочных) капиталах хозяйственных </t>
  </si>
  <si>
    <t>товариществ и обществ, или дивидендов по акциям, принадлежащим городским поселениям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</si>
  <si>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</t>
  </si>
  <si>
    <t>учреждений)</t>
  </si>
  <si>
    <t xml:space="preserve">Прочие доходы от использования имущества и прав, находящихся в государственной и муниципальной </t>
  </si>
  <si>
    <t>собственности (за исключением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</si>
  <si>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
</t>
  </si>
  <si>
    <t>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</si>
  <si>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</si>
  <si>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Платежи по искам о возмещении ущерба, а также платежи, уплачиваемые при добровольном  </t>
  </si>
  <si>
    <t>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</si>
  <si>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ДОХОДЫ БЮДЖЕТОВ БЮДЖЕТНОЙ СИСТЕМЫ РОССИЙСКОЙ ФЕДЕРАЦИИ ОТ ВОЗВРАТА ОСТАТКОВ СУБСИДИЙ, СУБВЕНЦИЙ И ИНЫХ
</t>
  </si>
  <si>
    <t>МЕЖБЮДЖЕТНЫХ ТРАНСФЕРТОВ, ИМЕЮЩИХ ЦЕЛЕВОЕ НАЗНАЧЕНИЕ, ПРОШЛЫХ ЛЕТ</t>
  </si>
  <si>
    <t xml:space="preserve">Возврат остатков субсидий, субвенций и иных межбюджетных трансфертов, имеющих целевое назначение, прошлых лет из бюджетов городских </t>
  </si>
  <si>
    <t>поселений</t>
  </si>
  <si>
    <t xml:space="preserve">ИСПОЛНЕНИЕ </t>
  </si>
  <si>
    <t xml:space="preserve">по доходам бюджета Туапсинского городского </t>
  </si>
  <si>
    <t xml:space="preserve">поселения Туапсинского района по кодам видов </t>
  </si>
  <si>
    <t xml:space="preserve">доходов, подвидов доходов, классификации операций </t>
  </si>
  <si>
    <t xml:space="preserve">сектора государственного управления, относящихся </t>
  </si>
  <si>
    <t>к доходам местного бюджета за 2024 год</t>
  </si>
  <si>
    <t>-</t>
  </si>
  <si>
    <t xml:space="preserve">Бюджет, утвержденный решением Совета МО Туапсинский муниципальный округ Краснодарского края от 20 декабря 2024 г. № 113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</si>
</sst>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rgb="FFFF0000"/>
      <name val="Calibri"/>
      <family val="2"/>
      <charset val="204"/>
      <scheme val="minor"/>
    </font>
    <font>
      <sz val="12"/>
      <name val="Arial Cyr"/>
      <charset val="204"/>
    </font>
    <font>
      <sz val="12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5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5" fillId="0" borderId="0"/>
  </cellStyleXfs>
  <cellXfs count="56">
    <xf numFmtId="0" fontId="0" fillId="0" borderId="0" xfId="0"/>
    <xf numFmtId="0" fontId="3" fillId="18" borderId="0" xfId="1" applyFont="1" applyFill="1" applyBorder="1"/>
    <xf numFmtId="165" fontId="3" fillId="18" borderId="0" xfId="1" applyNumberFormat="1" applyFont="1" applyFill="1" applyBorder="1"/>
    <xf numFmtId="3" fontId="23" fillId="18" borderId="10" xfId="1" applyNumberFormat="1" applyFont="1" applyFill="1" applyBorder="1" applyAlignment="1">
      <alignment horizontal="center" vertical="top"/>
    </xf>
    <xf numFmtId="0" fontId="22" fillId="18" borderId="0" xfId="1" applyFont="1" applyFill="1"/>
    <xf numFmtId="0" fontId="23" fillId="18" borderId="10" xfId="1" applyNumberFormat="1" applyFont="1" applyFill="1" applyBorder="1" applyAlignment="1">
      <alignment horizontal="center" vertical="top" wrapText="1"/>
    </xf>
    <xf numFmtId="49" fontId="23" fillId="18" borderId="10" xfId="1" applyNumberFormat="1" applyFont="1" applyFill="1" applyBorder="1" applyAlignment="1">
      <alignment horizontal="center" vertical="top"/>
    </xf>
    <xf numFmtId="4" fontId="3" fillId="18" borderId="0" xfId="1" applyNumberFormat="1" applyFont="1" applyFill="1" applyBorder="1"/>
    <xf numFmtId="165" fontId="23" fillId="18" borderId="0" xfId="44" applyNumberFormat="1" applyFont="1" applyFill="1" applyBorder="1" applyAlignment="1" applyProtection="1">
      <alignment horizontal="center"/>
      <protection hidden="1"/>
    </xf>
    <xf numFmtId="0" fontId="24" fillId="18" borderId="0" xfId="0" applyFont="1" applyFill="1"/>
    <xf numFmtId="0" fontId="3" fillId="18" borderId="0" xfId="1" applyFont="1" applyFill="1" applyBorder="1" applyAlignment="1">
      <alignment horizontal="center" vertical="top"/>
    </xf>
    <xf numFmtId="165" fontId="3" fillId="18" borderId="0" xfId="1" applyNumberFormat="1" applyFont="1" applyFill="1" applyBorder="1" applyAlignment="1">
      <alignment horizontal="center" vertical="top"/>
    </xf>
    <xf numFmtId="0" fontId="23" fillId="18" borderId="10" xfId="70" applyNumberFormat="1" applyFont="1" applyFill="1" applyBorder="1" applyAlignment="1">
      <alignment horizontal="center" vertical="top"/>
    </xf>
    <xf numFmtId="165" fontId="23" fillId="18" borderId="10" xfId="70" applyNumberFormat="1" applyFont="1" applyFill="1" applyBorder="1" applyAlignment="1">
      <alignment horizontal="center" vertical="top"/>
    </xf>
    <xf numFmtId="164" fontId="3" fillId="18" borderId="0" xfId="1" applyNumberFormat="1" applyFont="1" applyFill="1" applyBorder="1" applyAlignment="1">
      <alignment horizontal="center" vertical="top" wrapText="1"/>
    </xf>
    <xf numFmtId="165" fontId="22" fillId="18" borderId="0" xfId="1" applyNumberFormat="1" applyFont="1" applyFill="1" applyAlignment="1">
      <alignment horizontal="center" vertical="top"/>
    </xf>
    <xf numFmtId="164" fontId="3" fillId="18" borderId="0" xfId="1" applyNumberFormat="1" applyFont="1" applyFill="1" applyBorder="1" applyAlignment="1">
      <alignment horizontal="center" vertical="top"/>
    </xf>
    <xf numFmtId="0" fontId="3" fillId="18" borderId="0" xfId="63" applyFont="1" applyFill="1" applyAlignment="1" applyProtection="1">
      <alignment horizontal="center" vertical="top"/>
      <protection hidden="1"/>
    </xf>
    <xf numFmtId="165" fontId="3" fillId="18" borderId="0" xfId="63" applyNumberFormat="1" applyFont="1" applyFill="1" applyAlignment="1" applyProtection="1">
      <alignment horizontal="center" vertical="top"/>
      <protection hidden="1"/>
    </xf>
    <xf numFmtId="0" fontId="22" fillId="18" borderId="0" xfId="1" applyFont="1" applyFill="1" applyAlignment="1">
      <alignment horizontal="center" vertical="top"/>
    </xf>
    <xf numFmtId="165" fontId="3" fillId="18" borderId="0" xfId="1" applyNumberFormat="1" applyFont="1" applyFill="1" applyAlignment="1">
      <alignment horizontal="center" vertical="top"/>
    </xf>
    <xf numFmtId="0" fontId="24" fillId="18" borderId="0" xfId="0" applyFont="1" applyFill="1" applyAlignment="1">
      <alignment horizontal="center" vertical="top"/>
    </xf>
    <xf numFmtId="165" fontId="24" fillId="18" borderId="0" xfId="0" applyNumberFormat="1" applyFont="1" applyFill="1" applyAlignment="1">
      <alignment horizontal="center" vertical="top"/>
    </xf>
    <xf numFmtId="0" fontId="3" fillId="18" borderId="0" xfId="1" applyFont="1" applyFill="1" applyBorder="1" applyAlignment="1">
      <alignment horizontal="left" vertical="top"/>
    </xf>
    <xf numFmtId="0" fontId="23" fillId="18" borderId="10" xfId="70" applyNumberFormat="1" applyFont="1" applyFill="1" applyBorder="1" applyAlignment="1">
      <alignment horizontal="left" vertical="top" wrapText="1"/>
    </xf>
    <xf numFmtId="0" fontId="24" fillId="18" borderId="0" xfId="0" applyFont="1" applyFill="1" applyAlignment="1">
      <alignment horizontal="left" vertical="top"/>
    </xf>
    <xf numFmtId="0" fontId="3" fillId="18" borderId="0" xfId="1" applyFont="1" applyFill="1" applyBorder="1" applyAlignment="1">
      <alignment horizontal="left" wrapText="1"/>
    </xf>
    <xf numFmtId="0" fontId="3" fillId="18" borderId="0" xfId="1" applyFont="1" applyFill="1" applyBorder="1" applyAlignment="1">
      <alignment horizontal="left"/>
    </xf>
    <xf numFmtId="165" fontId="3" fillId="18" borderId="0" xfId="1" applyNumberFormat="1" applyFont="1" applyFill="1" applyBorder="1" applyAlignment="1">
      <alignment horizontal="center"/>
    </xf>
    <xf numFmtId="0" fontId="26" fillId="18" borderId="0" xfId="0" applyFont="1" applyFill="1"/>
    <xf numFmtId="0" fontId="23" fillId="18" borderId="10" xfId="1" applyNumberFormat="1" applyFont="1" applyFill="1" applyBorder="1" applyAlignment="1">
      <alignment horizontal="left" vertical="top" wrapText="1"/>
    </xf>
    <xf numFmtId="0" fontId="4" fillId="18" borderId="0" xfId="1" applyFont="1" applyFill="1" applyBorder="1" applyAlignment="1">
      <alignment horizontal="left" vertical="top" wrapText="1"/>
    </xf>
    <xf numFmtId="165" fontId="4" fillId="18" borderId="0" xfId="1" applyNumberFormat="1" applyFont="1" applyFill="1" applyBorder="1" applyAlignment="1">
      <alignment horizontal="center" vertical="top" wrapText="1"/>
    </xf>
    <xf numFmtId="165" fontId="23" fillId="18" borderId="0" xfId="1" applyNumberFormat="1" applyFont="1" applyFill="1" applyAlignment="1">
      <alignment horizontal="right" vertical="top"/>
    </xf>
    <xf numFmtId="164" fontId="23" fillId="18" borderId="10" xfId="1" applyNumberFormat="1" applyFont="1" applyFill="1" applyBorder="1" applyAlignment="1">
      <alignment horizontal="center" vertical="top" wrapText="1"/>
    </xf>
    <xf numFmtId="165" fontId="23" fillId="18" borderId="10" xfId="1" applyNumberFormat="1" applyFont="1" applyFill="1" applyBorder="1" applyAlignment="1">
      <alignment horizontal="center" vertical="top" wrapText="1"/>
    </xf>
    <xf numFmtId="0" fontId="3" fillId="18" borderId="0" xfId="0" applyFont="1" applyFill="1" applyBorder="1" applyAlignment="1">
      <alignment horizontal="left" wrapText="1"/>
    </xf>
    <xf numFmtId="0" fontId="3" fillId="18" borderId="0" xfId="0" applyFont="1" applyFill="1" applyBorder="1" applyAlignment="1">
      <alignment horizontal="center" vertical="top" wrapText="1"/>
    </xf>
    <xf numFmtId="0" fontId="23" fillId="18" borderId="10" xfId="1" applyFont="1" applyFill="1" applyBorder="1" applyAlignment="1">
      <alignment horizontal="center" vertical="top"/>
    </xf>
    <xf numFmtId="0" fontId="23" fillId="18" borderId="10" xfId="44" applyNumberFormat="1" applyFont="1" applyFill="1" applyBorder="1" applyAlignment="1" applyProtection="1">
      <alignment horizontal="left" vertical="top" wrapText="1"/>
      <protection hidden="1"/>
    </xf>
    <xf numFmtId="164" fontId="23" fillId="18" borderId="10" xfId="44" applyNumberFormat="1" applyFont="1" applyFill="1" applyBorder="1" applyAlignment="1" applyProtection="1">
      <alignment horizontal="center" vertical="top"/>
      <protection hidden="1"/>
    </xf>
    <xf numFmtId="165" fontId="23" fillId="18" borderId="10" xfId="44" applyNumberFormat="1" applyFont="1" applyFill="1" applyBorder="1" applyAlignment="1" applyProtection="1">
      <alignment horizontal="center" vertical="top"/>
      <protection hidden="1"/>
    </xf>
    <xf numFmtId="164" fontId="23" fillId="18" borderId="0" xfId="1" applyNumberFormat="1" applyFont="1" applyFill="1" applyBorder="1" applyAlignment="1">
      <alignment horizontal="left" vertical="top" wrapText="1"/>
    </xf>
    <xf numFmtId="0" fontId="23" fillId="18" borderId="0" xfId="1" applyFont="1" applyFill="1" applyBorder="1"/>
    <xf numFmtId="0" fontId="27" fillId="18" borderId="0" xfId="1" applyFont="1" applyFill="1" applyAlignment="1"/>
    <xf numFmtId="0" fontId="27" fillId="18" borderId="0" xfId="1" applyFont="1" applyFill="1"/>
    <xf numFmtId="0" fontId="28" fillId="18" borderId="0" xfId="0" applyFont="1" applyFill="1"/>
    <xf numFmtId="166" fontId="23" fillId="18" borderId="10" xfId="1" applyNumberFormat="1" applyFont="1" applyFill="1" applyBorder="1" applyAlignment="1">
      <alignment horizontal="center" vertical="top"/>
    </xf>
    <xf numFmtId="0" fontId="4" fillId="18" borderId="0" xfId="1" applyFont="1" applyFill="1" applyBorder="1" applyAlignment="1">
      <alignment horizontal="center" vertical="top" wrapText="1"/>
    </xf>
    <xf numFmtId="165" fontId="23" fillId="18" borderId="10" xfId="0" applyNumberFormat="1" applyFont="1" applyFill="1" applyBorder="1" applyAlignment="1">
      <alignment horizontal="center" vertical="top"/>
    </xf>
    <xf numFmtId="164" fontId="23" fillId="18" borderId="10" xfId="1" applyNumberFormat="1" applyFont="1" applyFill="1" applyBorder="1" applyAlignment="1">
      <alignment horizontal="center" vertical="top"/>
    </xf>
    <xf numFmtId="0" fontId="24" fillId="18" borderId="10" xfId="0" applyFont="1" applyFill="1" applyBorder="1" applyAlignment="1">
      <alignment horizontal="center" vertical="top"/>
    </xf>
    <xf numFmtId="0" fontId="3" fillId="18" borderId="11" xfId="0" applyFont="1" applyFill="1" applyBorder="1" applyAlignment="1">
      <alignment horizontal="right"/>
    </xf>
    <xf numFmtId="0" fontId="29" fillId="18" borderId="0" xfId="1" applyFont="1" applyFill="1" applyBorder="1" applyAlignment="1">
      <alignment horizontal="center" vertical="top"/>
    </xf>
    <xf numFmtId="0" fontId="29" fillId="18" borderId="0" xfId="1" applyFont="1" applyFill="1" applyBorder="1" applyAlignment="1">
      <alignment horizontal="center" vertical="top" wrapText="1"/>
    </xf>
    <xf numFmtId="0" fontId="30" fillId="18" borderId="0" xfId="1" applyFont="1" applyFill="1" applyAlignment="1">
      <alignment horizontal="center" vertical="top"/>
    </xf>
  </cellXfs>
  <cellStyles count="125">
    <cellStyle name="20% - Акцент1 2" xfId="2"/>
    <cellStyle name="20% - Акцент1 3" xfId="71"/>
    <cellStyle name="20% - Акцент2 2" xfId="3"/>
    <cellStyle name="20% - Акцент2 3" xfId="72"/>
    <cellStyle name="20% - Акцент3 2" xfId="4"/>
    <cellStyle name="20% - Акцент3 3" xfId="73"/>
    <cellStyle name="20% - Акцент4 2" xfId="5"/>
    <cellStyle name="20% - Акцент4 3" xfId="74"/>
    <cellStyle name="20% - Акцент5 2" xfId="6"/>
    <cellStyle name="20% - Акцент5 3" xfId="75"/>
    <cellStyle name="20% - Акцент6 2" xfId="7"/>
    <cellStyle name="20% - Акцент6 3" xfId="76"/>
    <cellStyle name="40% - Акцент1 2" xfId="8"/>
    <cellStyle name="40% - Акцент1 3" xfId="77"/>
    <cellStyle name="40% - Акцент2 2" xfId="9"/>
    <cellStyle name="40% - Акцент2 3" xfId="78"/>
    <cellStyle name="40% - Акцент3 2" xfId="10"/>
    <cellStyle name="40% - Акцент3 3" xfId="79"/>
    <cellStyle name="40% - Акцент4 2" xfId="11"/>
    <cellStyle name="40% - Акцент4 3" xfId="80"/>
    <cellStyle name="40% - Акцент5 2" xfId="12"/>
    <cellStyle name="40% - Акцент5 3" xfId="81"/>
    <cellStyle name="40% - Акцент6 2" xfId="13"/>
    <cellStyle name="40% - Акцент6 3" xfId="82"/>
    <cellStyle name="60% - Акцент1 2" xfId="14"/>
    <cellStyle name="60% - Акцент1 3" xfId="83"/>
    <cellStyle name="60% - Акцент2 2" xfId="15"/>
    <cellStyle name="60% - Акцент2 3" xfId="84"/>
    <cellStyle name="60% - Акцент3 2" xfId="16"/>
    <cellStyle name="60% - Акцент3 3" xfId="85"/>
    <cellStyle name="60% - Акцент4 2" xfId="17"/>
    <cellStyle name="60% - Акцент4 3" xfId="86"/>
    <cellStyle name="60% - Акцент5 2" xfId="18"/>
    <cellStyle name="60% - Акцент5 3" xfId="87"/>
    <cellStyle name="60% - Акцент6 2" xfId="19"/>
    <cellStyle name="60% - Акцент6 3" xfId="88"/>
    <cellStyle name="Акцент1 2" xfId="20"/>
    <cellStyle name="Акцент1 3" xfId="89"/>
    <cellStyle name="Акцент2 2" xfId="21"/>
    <cellStyle name="Акцент2 3" xfId="90"/>
    <cellStyle name="Акцент3 2" xfId="22"/>
    <cellStyle name="Акцент3 3" xfId="91"/>
    <cellStyle name="Акцент4 2" xfId="23"/>
    <cellStyle name="Акцент4 3" xfId="92"/>
    <cellStyle name="Акцент5 2" xfId="24"/>
    <cellStyle name="Акцент5 3" xfId="93"/>
    <cellStyle name="Акцент6 2" xfId="25"/>
    <cellStyle name="Акцент6 3" xfId="94"/>
    <cellStyle name="Ввод  2" xfId="26"/>
    <cellStyle name="Ввод  3" xfId="95"/>
    <cellStyle name="Вывод 2" xfId="27"/>
    <cellStyle name="Вывод 3" xfId="96"/>
    <cellStyle name="Вычисление 2" xfId="28"/>
    <cellStyle name="Вычисление 3" xfId="97"/>
    <cellStyle name="Заголовок 1 2" xfId="29"/>
    <cellStyle name="Заголовок 1 3" xfId="98"/>
    <cellStyle name="Заголовок 2 2" xfId="30"/>
    <cellStyle name="Заголовок 2 3" xfId="99"/>
    <cellStyle name="Заголовок 3 2" xfId="31"/>
    <cellStyle name="Заголовок 3 3" xfId="100"/>
    <cellStyle name="Заголовок 4 2" xfId="32"/>
    <cellStyle name="Заголовок 4 3" xfId="101"/>
    <cellStyle name="Итог 2" xfId="33"/>
    <cellStyle name="Итог 3" xfId="102"/>
    <cellStyle name="Контрольная ячейка 2" xfId="34"/>
    <cellStyle name="Контрольная ячейка 3" xfId="103"/>
    <cellStyle name="Название 2" xfId="35"/>
    <cellStyle name="Название 3" xfId="104"/>
    <cellStyle name="Нейтральный 2" xfId="36"/>
    <cellStyle name="Нейтральный 3" xfId="105"/>
    <cellStyle name="Обычный" xfId="0" builtinId="0"/>
    <cellStyle name="Обычный 2" xfId="1"/>
    <cellStyle name="Обычный 2 10" xfId="38"/>
    <cellStyle name="Обычный 2 11" xfId="39"/>
    <cellStyle name="Обычный 2 12" xfId="40"/>
    <cellStyle name="Обычный 2 13" xfId="41"/>
    <cellStyle name="Обычный 2 14" xfId="42"/>
    <cellStyle name="Обычный 2 15" xfId="43"/>
    <cellStyle name="Обычный 2 16" xfId="44"/>
    <cellStyle name="Обычный 2 17" xfId="45"/>
    <cellStyle name="Обычный 2 18" xfId="46"/>
    <cellStyle name="Обычный 2 19" xfId="47"/>
    <cellStyle name="Обычный 2 2" xfId="37"/>
    <cellStyle name="Обычный 2 20" xfId="48"/>
    <cellStyle name="Обычный 2 21" xfId="49"/>
    <cellStyle name="Обычный 2 22" xfId="50"/>
    <cellStyle name="Обычный 2 23" xfId="51"/>
    <cellStyle name="Обычный 2 24" xfId="52"/>
    <cellStyle name="Обычный 2 25" xfId="53"/>
    <cellStyle name="Обычный 2 26" xfId="54"/>
    <cellStyle name="Обычный 2 27" xfId="55"/>
    <cellStyle name="Обычный 2 28" xfId="106"/>
    <cellStyle name="Обычный 2 28 2" xfId="107"/>
    <cellStyle name="Обычный 2 29" xfId="108"/>
    <cellStyle name="Обычный 2 3" xfId="56"/>
    <cellStyle name="Обычный 2 30" xfId="109"/>
    <cellStyle name="Обычный 2 31" xfId="110"/>
    <cellStyle name="Обычный 2 32" xfId="111"/>
    <cellStyle name="Обычный 2 33" xfId="112"/>
    <cellStyle name="Обычный 2 34" xfId="113"/>
    <cellStyle name="Обычный 2 35" xfId="114"/>
    <cellStyle name="Обычный 2 36" xfId="115"/>
    <cellStyle name="Обычный 2 37" xfId="116"/>
    <cellStyle name="Обычный 2 38" xfId="117"/>
    <cellStyle name="Обычный 2 39" xfId="124"/>
    <cellStyle name="Обычный 2 4" xfId="57"/>
    <cellStyle name="Обычный 2 5" xfId="58"/>
    <cellStyle name="Обычный 2 6" xfId="59"/>
    <cellStyle name="Обычный 2 7" xfId="60"/>
    <cellStyle name="Обычный 2 8" xfId="61"/>
    <cellStyle name="Обычный 2 9" xfId="62"/>
    <cellStyle name="Обычный 3" xfId="70"/>
    <cellStyle name="Обычный_tmp" xfId="63"/>
    <cellStyle name="Плохой 2" xfId="64"/>
    <cellStyle name="Плохой 3" xfId="118"/>
    <cellStyle name="Пояснение 2" xfId="65"/>
    <cellStyle name="Пояснение 3" xfId="119"/>
    <cellStyle name="Примечание 2" xfId="66"/>
    <cellStyle name="Примечание 3" xfId="120"/>
    <cellStyle name="Связанная ячейка 2" xfId="67"/>
    <cellStyle name="Связанная ячейка 3" xfId="121"/>
    <cellStyle name="Текст предупреждения 2" xfId="68"/>
    <cellStyle name="Текст предупреждения 3" xfId="122"/>
    <cellStyle name="Хороший 2" xfId="69"/>
    <cellStyle name="Хороший 3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</xdr:row>
      <xdr:rowOff>7163</xdr:rowOff>
    </xdr:from>
    <xdr:to>
      <xdr:col>5</xdr:col>
      <xdr:colOff>53976</xdr:colOff>
      <xdr:row>10</xdr:row>
      <xdr:rowOff>161192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671038" y="80432"/>
          <a:ext cx="3101976" cy="212497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 2 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муниципальный округ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от 27.06.2025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№ 253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abSelected="1" showWhiteSpace="0" view="pageBreakPreview" zoomScaleNormal="100" zoomScaleSheetLayoutView="100" workbookViewId="0">
      <selection activeCell="C19" sqref="C19"/>
    </sheetView>
  </sheetViews>
  <sheetFormatPr defaultColWidth="9.140625" defaultRowHeight="18.75" x14ac:dyDescent="0.3"/>
  <cols>
    <col min="1" max="1" width="52.85546875" style="25" customWidth="1"/>
    <col min="2" max="2" width="24.28515625" style="21" customWidth="1"/>
    <col min="3" max="3" width="21" style="22" customWidth="1"/>
    <col min="4" max="4" width="14.85546875" style="22" customWidth="1"/>
    <col min="5" max="5" width="15.5703125" style="46" customWidth="1"/>
    <col min="6" max="16384" width="9.140625" style="9"/>
  </cols>
  <sheetData>
    <row r="1" spans="1:6" ht="6" customHeight="1" x14ac:dyDescent="0.3">
      <c r="A1" s="23"/>
      <c r="B1" s="14"/>
      <c r="C1" s="15"/>
      <c r="D1" s="15"/>
      <c r="E1" s="42"/>
      <c r="F1" s="1"/>
    </row>
    <row r="2" spans="1:6" x14ac:dyDescent="0.3">
      <c r="A2" s="23"/>
      <c r="B2" s="14"/>
      <c r="C2" s="15"/>
      <c r="D2" s="15"/>
      <c r="E2" s="43"/>
      <c r="F2" s="1"/>
    </row>
    <row r="3" spans="1:6" x14ac:dyDescent="0.3">
      <c r="A3" s="23"/>
      <c r="B3" s="14"/>
      <c r="C3" s="15"/>
      <c r="D3" s="15"/>
      <c r="E3" s="43"/>
      <c r="F3" s="1"/>
    </row>
    <row r="4" spans="1:6" x14ac:dyDescent="0.3">
      <c r="A4" s="23"/>
      <c r="B4" s="14"/>
      <c r="C4" s="15"/>
      <c r="D4" s="15"/>
      <c r="E4" s="43"/>
      <c r="F4" s="1"/>
    </row>
    <row r="5" spans="1:6" x14ac:dyDescent="0.3">
      <c r="A5" s="23"/>
      <c r="B5" s="14"/>
      <c r="C5" s="15"/>
      <c r="D5" s="15"/>
      <c r="E5" s="43"/>
      <c r="F5" s="1"/>
    </row>
    <row r="6" spans="1:6" x14ac:dyDescent="0.3">
      <c r="A6" s="23"/>
      <c r="B6" s="16"/>
      <c r="C6" s="11"/>
      <c r="D6" s="15"/>
      <c r="E6" s="44"/>
      <c r="F6" s="1"/>
    </row>
    <row r="7" spans="1:6" x14ac:dyDescent="0.3">
      <c r="A7" s="23"/>
      <c r="B7" s="17"/>
      <c r="C7" s="18"/>
      <c r="D7" s="18"/>
      <c r="E7" s="43"/>
      <c r="F7" s="1"/>
    </row>
    <row r="8" spans="1:6" ht="12.75" customHeight="1" x14ac:dyDescent="0.3">
      <c r="A8" s="23"/>
      <c r="B8" s="17"/>
      <c r="C8" s="18"/>
      <c r="D8" s="18"/>
      <c r="E8" s="43"/>
      <c r="F8" s="1"/>
    </row>
    <row r="9" spans="1:6" ht="15" customHeight="1" x14ac:dyDescent="0.3">
      <c r="A9" s="23"/>
      <c r="B9" s="17"/>
      <c r="C9" s="18"/>
      <c r="D9" s="18"/>
      <c r="E9" s="43"/>
      <c r="F9" s="1"/>
    </row>
    <row r="10" spans="1:6" ht="13.5" customHeight="1" x14ac:dyDescent="0.3">
      <c r="A10" s="23"/>
      <c r="B10" s="10"/>
      <c r="C10" s="11"/>
      <c r="D10" s="11"/>
      <c r="E10" s="43"/>
      <c r="F10" s="1"/>
    </row>
    <row r="11" spans="1:6" x14ac:dyDescent="0.3">
      <c r="A11" s="53" t="s">
        <v>311</v>
      </c>
      <c r="B11" s="53"/>
      <c r="C11" s="53"/>
      <c r="D11" s="53"/>
      <c r="E11" s="43"/>
      <c r="F11" s="1"/>
    </row>
    <row r="12" spans="1:6" x14ac:dyDescent="0.3">
      <c r="A12" s="53" t="s">
        <v>312</v>
      </c>
      <c r="B12" s="53"/>
      <c r="C12" s="53"/>
      <c r="D12" s="53"/>
      <c r="E12" s="43"/>
      <c r="F12" s="1"/>
    </row>
    <row r="13" spans="1:6" x14ac:dyDescent="0.3">
      <c r="A13" s="54" t="s">
        <v>313</v>
      </c>
      <c r="B13" s="55"/>
      <c r="C13" s="55"/>
      <c r="D13" s="55"/>
      <c r="E13" s="43"/>
      <c r="F13" s="1"/>
    </row>
    <row r="14" spans="1:6" x14ac:dyDescent="0.3">
      <c r="A14" s="54" t="s">
        <v>314</v>
      </c>
      <c r="B14" s="54"/>
      <c r="C14" s="54"/>
      <c r="D14" s="54"/>
      <c r="E14" s="43"/>
      <c r="F14" s="1"/>
    </row>
    <row r="15" spans="1:6" x14ac:dyDescent="0.3">
      <c r="A15" s="54" t="s">
        <v>315</v>
      </c>
      <c r="B15" s="54"/>
      <c r="C15" s="54"/>
      <c r="D15" s="54"/>
      <c r="E15" s="43"/>
      <c r="F15" s="1"/>
    </row>
    <row r="16" spans="1:6" x14ac:dyDescent="0.3">
      <c r="A16" s="54" t="s">
        <v>316</v>
      </c>
      <c r="B16" s="54"/>
      <c r="C16" s="54"/>
      <c r="D16" s="54"/>
      <c r="E16" s="45"/>
      <c r="F16" s="4"/>
    </row>
    <row r="17" spans="1:6" ht="16.5" customHeight="1" x14ac:dyDescent="0.3">
      <c r="A17" s="31"/>
      <c r="B17" s="48"/>
      <c r="C17" s="32"/>
      <c r="D17" s="32"/>
      <c r="E17" s="45"/>
      <c r="F17" s="4"/>
    </row>
    <row r="18" spans="1:6" x14ac:dyDescent="0.3">
      <c r="A18" s="23"/>
      <c r="B18" s="19"/>
      <c r="C18" s="15"/>
      <c r="E18" s="33" t="s">
        <v>282</v>
      </c>
      <c r="F18" s="4"/>
    </row>
    <row r="19" spans="1:6" ht="139.5" customHeight="1" x14ac:dyDescent="0.3">
      <c r="A19" s="34" t="s">
        <v>0</v>
      </c>
      <c r="B19" s="34" t="s">
        <v>1</v>
      </c>
      <c r="C19" s="35" t="s">
        <v>318</v>
      </c>
      <c r="D19" s="35" t="s">
        <v>41</v>
      </c>
      <c r="E19" s="38" t="s">
        <v>121</v>
      </c>
      <c r="F19" s="4"/>
    </row>
    <row r="20" spans="1:6" ht="14.25" customHeight="1" x14ac:dyDescent="0.3">
      <c r="A20" s="5">
        <v>1</v>
      </c>
      <c r="B20" s="6" t="s">
        <v>2</v>
      </c>
      <c r="C20" s="3">
        <v>3</v>
      </c>
      <c r="D20" s="3">
        <v>4</v>
      </c>
      <c r="E20" s="38">
        <v>5</v>
      </c>
      <c r="F20" s="4"/>
    </row>
    <row r="21" spans="1:6" ht="16.5" customHeight="1" x14ac:dyDescent="0.3">
      <c r="A21" s="30" t="s">
        <v>3</v>
      </c>
      <c r="B21" s="6" t="s">
        <v>317</v>
      </c>
      <c r="C21" s="41">
        <f>C22+C132</f>
        <v>2571566.2000000002</v>
      </c>
      <c r="D21" s="41">
        <f>D22+D132</f>
        <v>1030258.6000000002</v>
      </c>
      <c r="E21" s="47">
        <f>D21/C21</f>
        <v>0.40063467936388342</v>
      </c>
      <c r="F21" s="4"/>
    </row>
    <row r="22" spans="1:6" ht="18" customHeight="1" x14ac:dyDescent="0.3">
      <c r="A22" s="30" t="s">
        <v>108</v>
      </c>
      <c r="B22" s="50" t="s">
        <v>4</v>
      </c>
      <c r="C22" s="41">
        <f>C23+C35+C51+C63+C86+C90+C107+C125+C48</f>
        <v>561873.40000000014</v>
      </c>
      <c r="D22" s="41">
        <f>D23+D35+D51+D63+D86+D90+D107+D125+D48</f>
        <v>647154.30000000016</v>
      </c>
      <c r="E22" s="47">
        <f t="shared" ref="E22:E107" si="0">D22/C22</f>
        <v>1.1517795645780704</v>
      </c>
      <c r="F22" s="7"/>
    </row>
    <row r="23" spans="1:6" ht="15.75" customHeight="1" x14ac:dyDescent="0.3">
      <c r="A23" s="39" t="s">
        <v>107</v>
      </c>
      <c r="B23" s="40" t="s">
        <v>5</v>
      </c>
      <c r="C23" s="41">
        <f>C24</f>
        <v>280317</v>
      </c>
      <c r="D23" s="41">
        <f>D24</f>
        <v>329122.80000000005</v>
      </c>
      <c r="E23" s="47">
        <f t="shared" si="0"/>
        <v>1.1741093119575339</v>
      </c>
      <c r="F23" s="7"/>
    </row>
    <row r="24" spans="1:6" ht="16.5" customHeight="1" x14ac:dyDescent="0.3">
      <c r="A24" s="39" t="s">
        <v>6</v>
      </c>
      <c r="B24" s="40" t="s">
        <v>7</v>
      </c>
      <c r="C24" s="41">
        <f>C25+C26+C27+C29+C31+C32+C28+C34</f>
        <v>280317</v>
      </c>
      <c r="D24" s="41">
        <f>D25+D26+D27+D29+D31+D32+D28+D34</f>
        <v>329122.80000000005</v>
      </c>
      <c r="E24" s="47">
        <f t="shared" si="0"/>
        <v>1.1741093119575339</v>
      </c>
    </row>
    <row r="25" spans="1:6" ht="126.75" customHeight="1" x14ac:dyDescent="0.3">
      <c r="A25" s="39" t="s">
        <v>283</v>
      </c>
      <c r="B25" s="40" t="s">
        <v>8</v>
      </c>
      <c r="C25" s="41">
        <v>252475.3</v>
      </c>
      <c r="D25" s="41">
        <v>293917.8</v>
      </c>
      <c r="E25" s="47">
        <f t="shared" si="0"/>
        <v>1.1641447698052048</v>
      </c>
    </row>
    <row r="26" spans="1:6" ht="125.25" customHeight="1" x14ac:dyDescent="0.3">
      <c r="A26" s="39" t="s">
        <v>106</v>
      </c>
      <c r="B26" s="40" t="s">
        <v>9</v>
      </c>
      <c r="C26" s="41">
        <v>1131</v>
      </c>
      <c r="D26" s="41">
        <v>1551.9</v>
      </c>
      <c r="E26" s="47">
        <f t="shared" si="0"/>
        <v>1.3721485411140584</v>
      </c>
    </row>
    <row r="27" spans="1:6" ht="108.75" customHeight="1" x14ac:dyDescent="0.3">
      <c r="A27" s="39" t="s">
        <v>287</v>
      </c>
      <c r="B27" s="40" t="s">
        <v>10</v>
      </c>
      <c r="C27" s="41">
        <v>5372</v>
      </c>
      <c r="D27" s="41">
        <v>6296.9</v>
      </c>
      <c r="E27" s="47">
        <f t="shared" si="0"/>
        <v>1.1721705137751302</v>
      </c>
    </row>
    <row r="28" spans="1:6" ht="81" customHeight="1" x14ac:dyDescent="0.3">
      <c r="A28" s="39" t="s">
        <v>289</v>
      </c>
      <c r="B28" s="40" t="s">
        <v>11</v>
      </c>
      <c r="C28" s="41">
        <v>1899.7</v>
      </c>
      <c r="D28" s="41">
        <v>2150</v>
      </c>
      <c r="E28" s="47">
        <f t="shared" si="0"/>
        <v>1.1317576459440963</v>
      </c>
    </row>
    <row r="29" spans="1:6" ht="27" hidden="1" customHeight="1" x14ac:dyDescent="0.3">
      <c r="A29" s="39" t="s">
        <v>87</v>
      </c>
      <c r="B29" s="40" t="s">
        <v>55</v>
      </c>
      <c r="C29" s="41">
        <v>0</v>
      </c>
      <c r="D29" s="41">
        <v>0</v>
      </c>
      <c r="E29" s="47" t="e">
        <f t="shared" si="0"/>
        <v>#DIV/0!</v>
      </c>
    </row>
    <row r="30" spans="1:6" ht="32.25" customHeight="1" x14ac:dyDescent="0.3">
      <c r="A30" s="39" t="s">
        <v>288</v>
      </c>
      <c r="B30" s="40"/>
      <c r="C30" s="41"/>
      <c r="D30" s="41"/>
      <c r="E30" s="47"/>
    </row>
    <row r="31" spans="1:6" ht="172.5" customHeight="1" x14ac:dyDescent="0.3">
      <c r="A31" s="39" t="s">
        <v>284</v>
      </c>
      <c r="B31" s="40" t="s">
        <v>81</v>
      </c>
      <c r="C31" s="41">
        <v>6625</v>
      </c>
      <c r="D31" s="41">
        <v>9361.9</v>
      </c>
      <c r="E31" s="47">
        <f t="shared" si="0"/>
        <v>1.4131169811320754</v>
      </c>
    </row>
    <row r="32" spans="1:6" ht="79.5" customHeight="1" x14ac:dyDescent="0.3">
      <c r="A32" s="39" t="s">
        <v>285</v>
      </c>
      <c r="B32" s="40" t="s">
        <v>117</v>
      </c>
      <c r="C32" s="41">
        <v>6475</v>
      </c>
      <c r="D32" s="41">
        <v>8156.6</v>
      </c>
      <c r="E32" s="47">
        <f t="shared" si="0"/>
        <v>1.2597065637065639</v>
      </c>
    </row>
    <row r="33" spans="1:5" ht="31.5" hidden="1" customHeight="1" x14ac:dyDescent="0.3">
      <c r="A33" s="39"/>
      <c r="B33" s="40"/>
      <c r="C33" s="41"/>
      <c r="D33" s="41"/>
      <c r="E33" s="47" t="e">
        <f t="shared" si="0"/>
        <v>#DIV/0!</v>
      </c>
    </row>
    <row r="34" spans="1:5" ht="79.5" customHeight="1" x14ac:dyDescent="0.3">
      <c r="A34" s="39" t="s">
        <v>286</v>
      </c>
      <c r="B34" s="40" t="s">
        <v>198</v>
      </c>
      <c r="C34" s="41">
        <v>6339</v>
      </c>
      <c r="D34" s="41">
        <v>7687.7</v>
      </c>
      <c r="E34" s="47">
        <f t="shared" si="0"/>
        <v>1.2127622653415364</v>
      </c>
    </row>
    <row r="35" spans="1:5" ht="48" customHeight="1" x14ac:dyDescent="0.3">
      <c r="A35" s="39" t="s">
        <v>156</v>
      </c>
      <c r="B35" s="40" t="s">
        <v>122</v>
      </c>
      <c r="C35" s="41">
        <f>C36</f>
        <v>10932.4</v>
      </c>
      <c r="D35" s="41">
        <f>D36</f>
        <v>11136.400000000001</v>
      </c>
      <c r="E35" s="47">
        <f t="shared" si="0"/>
        <v>1.0186601295232522</v>
      </c>
    </row>
    <row r="36" spans="1:5" ht="33.75" customHeight="1" x14ac:dyDescent="0.3">
      <c r="A36" s="39" t="s">
        <v>280</v>
      </c>
      <c r="B36" s="40" t="s">
        <v>123</v>
      </c>
      <c r="C36" s="41">
        <f>C39+C41+C44+C46</f>
        <v>10932.4</v>
      </c>
      <c r="D36" s="41">
        <f>D39+D41+D44+D46</f>
        <v>11136.400000000001</v>
      </c>
      <c r="E36" s="47">
        <f t="shared" si="0"/>
        <v>1.0186601295232522</v>
      </c>
    </row>
    <row r="37" spans="1:5" ht="19.5" customHeight="1" x14ac:dyDescent="0.3">
      <c r="A37" s="39" t="s">
        <v>290</v>
      </c>
      <c r="B37" s="40" t="s">
        <v>124</v>
      </c>
      <c r="C37" s="41">
        <f>C39</f>
        <v>5651.2</v>
      </c>
      <c r="D37" s="41">
        <f>D39</f>
        <v>5753.5</v>
      </c>
      <c r="E37" s="47">
        <f t="shared" si="0"/>
        <v>1.0181023499433748</v>
      </c>
    </row>
    <row r="38" spans="1:5" ht="81" customHeight="1" x14ac:dyDescent="0.3">
      <c r="A38" s="39" t="s">
        <v>291</v>
      </c>
      <c r="B38" s="40"/>
      <c r="C38" s="41"/>
      <c r="D38" s="41"/>
      <c r="E38" s="47"/>
    </row>
    <row r="39" spans="1:5" ht="142.5" customHeight="1" x14ac:dyDescent="0.3">
      <c r="A39" s="39" t="s">
        <v>157</v>
      </c>
      <c r="B39" s="40" t="s">
        <v>125</v>
      </c>
      <c r="C39" s="41">
        <v>5651.2</v>
      </c>
      <c r="D39" s="41">
        <v>5753.5</v>
      </c>
      <c r="E39" s="47">
        <f t="shared" si="0"/>
        <v>1.0181023499433748</v>
      </c>
    </row>
    <row r="40" spans="1:5" ht="112.5" customHeight="1" x14ac:dyDescent="0.3">
      <c r="A40" s="39" t="s">
        <v>158</v>
      </c>
      <c r="B40" s="40" t="s">
        <v>126</v>
      </c>
      <c r="C40" s="41">
        <f>C41</f>
        <v>28.7</v>
      </c>
      <c r="D40" s="41">
        <f>D41</f>
        <v>33.200000000000003</v>
      </c>
      <c r="E40" s="47">
        <f t="shared" si="0"/>
        <v>1.1567944250871081</v>
      </c>
    </row>
    <row r="41" spans="1:5" ht="125.25" customHeight="1" x14ac:dyDescent="0.3">
      <c r="A41" s="39" t="s">
        <v>292</v>
      </c>
      <c r="B41" s="40" t="s">
        <v>127</v>
      </c>
      <c r="C41" s="41">
        <v>28.7</v>
      </c>
      <c r="D41" s="41">
        <v>33.200000000000003</v>
      </c>
      <c r="E41" s="47">
        <f t="shared" si="0"/>
        <v>1.1567944250871081</v>
      </c>
    </row>
    <row r="42" spans="1:5" ht="32.25" customHeight="1" x14ac:dyDescent="0.3">
      <c r="A42" s="39" t="s">
        <v>293</v>
      </c>
      <c r="B42" s="40"/>
      <c r="C42" s="41"/>
      <c r="D42" s="41"/>
      <c r="E42" s="47"/>
    </row>
    <row r="43" spans="1:5" ht="93" customHeight="1" x14ac:dyDescent="0.3">
      <c r="A43" s="39" t="s">
        <v>159</v>
      </c>
      <c r="B43" s="40" t="s">
        <v>128</v>
      </c>
      <c r="C43" s="41">
        <f>C44</f>
        <v>6000.5</v>
      </c>
      <c r="D43" s="41">
        <f>D44</f>
        <v>5976</v>
      </c>
      <c r="E43" s="47">
        <f t="shared" si="0"/>
        <v>0.99591700691609031</v>
      </c>
    </row>
    <row r="44" spans="1:5" ht="141.75" customHeight="1" x14ac:dyDescent="0.3">
      <c r="A44" s="39" t="s">
        <v>160</v>
      </c>
      <c r="B44" s="40" t="s">
        <v>129</v>
      </c>
      <c r="C44" s="41">
        <v>6000.5</v>
      </c>
      <c r="D44" s="41">
        <v>5976</v>
      </c>
      <c r="E44" s="47">
        <f t="shared" si="0"/>
        <v>0.99591700691609031</v>
      </c>
    </row>
    <row r="45" spans="1:5" ht="93.75" customHeight="1" x14ac:dyDescent="0.3">
      <c r="A45" s="39" t="s">
        <v>161</v>
      </c>
      <c r="B45" s="40" t="s">
        <v>130</v>
      </c>
      <c r="C45" s="41">
        <f>C46</f>
        <v>-748</v>
      </c>
      <c r="D45" s="41">
        <f>D46</f>
        <v>-626.29999999999995</v>
      </c>
      <c r="E45" s="47">
        <f t="shared" si="0"/>
        <v>0.83729946524064169</v>
      </c>
    </row>
    <row r="46" spans="1:5" ht="110.25" customHeight="1" x14ac:dyDescent="0.3">
      <c r="A46" s="39" t="s">
        <v>294</v>
      </c>
      <c r="B46" s="40" t="s">
        <v>131</v>
      </c>
      <c r="C46" s="41">
        <v>-748</v>
      </c>
      <c r="D46" s="41">
        <v>-626.29999999999995</v>
      </c>
      <c r="E46" s="47">
        <f t="shared" si="0"/>
        <v>0.83729946524064169</v>
      </c>
    </row>
    <row r="47" spans="1:5" ht="32.25" customHeight="1" x14ac:dyDescent="0.3">
      <c r="A47" s="39" t="s">
        <v>293</v>
      </c>
      <c r="B47" s="40"/>
      <c r="C47" s="41"/>
      <c r="D47" s="41"/>
      <c r="E47" s="47"/>
    </row>
    <row r="48" spans="1:5" ht="15" customHeight="1" x14ac:dyDescent="0.3">
      <c r="A48" s="39" t="s">
        <v>242</v>
      </c>
      <c r="B48" s="40" t="s">
        <v>199</v>
      </c>
      <c r="C48" s="41">
        <f>C49</f>
        <v>4.8</v>
      </c>
      <c r="D48" s="41">
        <f>D49</f>
        <v>4.9000000000000004</v>
      </c>
      <c r="E48" s="47">
        <f t="shared" si="0"/>
        <v>1.0208333333333335</v>
      </c>
    </row>
    <row r="49" spans="1:5" ht="15.75" customHeight="1" x14ac:dyDescent="0.3">
      <c r="A49" s="39" t="s">
        <v>243</v>
      </c>
      <c r="B49" s="40" t="s">
        <v>200</v>
      </c>
      <c r="C49" s="41">
        <f>C50</f>
        <v>4.8</v>
      </c>
      <c r="D49" s="41">
        <f>D50</f>
        <v>4.9000000000000004</v>
      </c>
      <c r="E49" s="47">
        <f t="shared" si="0"/>
        <v>1.0208333333333335</v>
      </c>
    </row>
    <row r="50" spans="1:5" ht="15" customHeight="1" x14ac:dyDescent="0.3">
      <c r="A50" s="39" t="s">
        <v>243</v>
      </c>
      <c r="B50" s="40" t="s">
        <v>201</v>
      </c>
      <c r="C50" s="41">
        <v>4.8</v>
      </c>
      <c r="D50" s="41">
        <v>4.9000000000000004</v>
      </c>
      <c r="E50" s="47">
        <f t="shared" si="0"/>
        <v>1.0208333333333335</v>
      </c>
    </row>
    <row r="51" spans="1:5" ht="15" customHeight="1" x14ac:dyDescent="0.3">
      <c r="A51" s="39" t="s">
        <v>109</v>
      </c>
      <c r="B51" s="40" t="s">
        <v>72</v>
      </c>
      <c r="C51" s="41">
        <f>C52+C56+C58</f>
        <v>133300</v>
      </c>
      <c r="D51" s="41">
        <f>D52+D56+D58</f>
        <v>152010.29999999999</v>
      </c>
      <c r="E51" s="47">
        <f t="shared" si="0"/>
        <v>1.1403623405851462</v>
      </c>
    </row>
    <row r="52" spans="1:5" ht="17.25" customHeight="1" x14ac:dyDescent="0.3">
      <c r="A52" s="39" t="s">
        <v>162</v>
      </c>
      <c r="B52" s="40" t="s">
        <v>132</v>
      </c>
      <c r="C52" s="41">
        <f>C53</f>
        <v>47100</v>
      </c>
      <c r="D52" s="41">
        <f>D53</f>
        <v>55211.7</v>
      </c>
      <c r="E52" s="47">
        <f t="shared" si="0"/>
        <v>1.1722229299363056</v>
      </c>
    </row>
    <row r="53" spans="1:5" ht="47.25" customHeight="1" x14ac:dyDescent="0.3">
      <c r="A53" s="39" t="s">
        <v>163</v>
      </c>
      <c r="B53" s="40" t="s">
        <v>133</v>
      </c>
      <c r="C53" s="41">
        <v>47100</v>
      </c>
      <c r="D53" s="41">
        <v>55211.7</v>
      </c>
      <c r="E53" s="47">
        <f t="shared" si="0"/>
        <v>1.1722229299363056</v>
      </c>
    </row>
    <row r="54" spans="1:5" ht="16.5" customHeight="1" x14ac:dyDescent="0.3">
      <c r="A54" s="39" t="s">
        <v>164</v>
      </c>
      <c r="B54" s="40" t="s">
        <v>137</v>
      </c>
      <c r="C54" s="41">
        <f>C55+C57</f>
        <v>86200</v>
      </c>
      <c r="D54" s="41">
        <f>D55+D57</f>
        <v>96798.6</v>
      </c>
      <c r="E54" s="47">
        <f t="shared" si="0"/>
        <v>1.1229535962877031</v>
      </c>
    </row>
    <row r="55" spans="1:5" ht="17.25" customHeight="1" x14ac:dyDescent="0.3">
      <c r="A55" s="39" t="s">
        <v>165</v>
      </c>
      <c r="B55" s="40" t="s">
        <v>136</v>
      </c>
      <c r="C55" s="41">
        <f>C56</f>
        <v>76100</v>
      </c>
      <c r="D55" s="41">
        <f>D56</f>
        <v>83459.100000000006</v>
      </c>
      <c r="E55" s="47">
        <f t="shared" si="0"/>
        <v>1.0967030223390277</v>
      </c>
    </row>
    <row r="56" spans="1:5" ht="33" customHeight="1" x14ac:dyDescent="0.3">
      <c r="A56" s="39" t="s">
        <v>166</v>
      </c>
      <c r="B56" s="40" t="s">
        <v>134</v>
      </c>
      <c r="C56" s="41">
        <v>76100</v>
      </c>
      <c r="D56" s="41">
        <v>83459.100000000006</v>
      </c>
      <c r="E56" s="47">
        <f t="shared" si="0"/>
        <v>1.0967030223390277</v>
      </c>
    </row>
    <row r="57" spans="1:5" ht="18" customHeight="1" x14ac:dyDescent="0.3">
      <c r="A57" s="39" t="s">
        <v>167</v>
      </c>
      <c r="B57" s="40" t="s">
        <v>138</v>
      </c>
      <c r="C57" s="41">
        <f>C58</f>
        <v>10100</v>
      </c>
      <c r="D57" s="41">
        <f>D58</f>
        <v>13339.5</v>
      </c>
      <c r="E57" s="47">
        <f t="shared" si="0"/>
        <v>1.3207425742574257</v>
      </c>
    </row>
    <row r="58" spans="1:5" ht="47.25" customHeight="1" x14ac:dyDescent="0.3">
      <c r="A58" s="39" t="s">
        <v>168</v>
      </c>
      <c r="B58" s="40" t="s">
        <v>135</v>
      </c>
      <c r="C58" s="41">
        <v>10100</v>
      </c>
      <c r="D58" s="41">
        <v>13339.5</v>
      </c>
      <c r="E58" s="47">
        <f t="shared" si="0"/>
        <v>1.3207425742574257</v>
      </c>
    </row>
    <row r="59" spans="1:5" ht="31.5" hidden="1" x14ac:dyDescent="0.3">
      <c r="A59" s="39" t="s">
        <v>44</v>
      </c>
      <c r="B59" s="40" t="s">
        <v>45</v>
      </c>
      <c r="C59" s="41">
        <f>C60</f>
        <v>0</v>
      </c>
      <c r="D59" s="41">
        <f>D60</f>
        <v>0</v>
      </c>
      <c r="E59" s="47" t="e">
        <f t="shared" si="0"/>
        <v>#DIV/0!</v>
      </c>
    </row>
    <row r="60" spans="1:5" ht="31.5" hidden="1" x14ac:dyDescent="0.3">
      <c r="A60" s="39" t="s">
        <v>46</v>
      </c>
      <c r="B60" s="40" t="s">
        <v>47</v>
      </c>
      <c r="C60" s="41">
        <v>0</v>
      </c>
      <c r="D60" s="41">
        <v>0</v>
      </c>
      <c r="E60" s="47" t="e">
        <f t="shared" si="0"/>
        <v>#DIV/0!</v>
      </c>
    </row>
    <row r="61" spans="1:5" ht="63" hidden="1" x14ac:dyDescent="0.3">
      <c r="A61" s="39" t="s">
        <v>48</v>
      </c>
      <c r="B61" s="40" t="s">
        <v>51</v>
      </c>
      <c r="C61" s="41">
        <v>0</v>
      </c>
      <c r="D61" s="41">
        <v>0</v>
      </c>
      <c r="E61" s="47" t="e">
        <f t="shared" si="0"/>
        <v>#DIV/0!</v>
      </c>
    </row>
    <row r="62" spans="1:5" ht="94.5" hidden="1" x14ac:dyDescent="0.3">
      <c r="A62" s="39" t="s">
        <v>50</v>
      </c>
      <c r="B62" s="40" t="s">
        <v>49</v>
      </c>
      <c r="C62" s="41">
        <v>0</v>
      </c>
      <c r="D62" s="41">
        <f>112.75/1000</f>
        <v>0.11275</v>
      </c>
      <c r="E62" s="47" t="e">
        <f t="shared" si="0"/>
        <v>#DIV/0!</v>
      </c>
    </row>
    <row r="63" spans="1:5" ht="47.25" customHeight="1" x14ac:dyDescent="0.3">
      <c r="A63" s="39" t="s">
        <v>202</v>
      </c>
      <c r="B63" s="40" t="s">
        <v>12</v>
      </c>
      <c r="C63" s="41">
        <f>C64+C69+C79+C82</f>
        <v>96914.300000000017</v>
      </c>
      <c r="D63" s="41">
        <f>D64+D69+D79+D82</f>
        <v>108369.60000000001</v>
      </c>
      <c r="E63" s="47">
        <f t="shared" si="0"/>
        <v>1.1182003068690585</v>
      </c>
    </row>
    <row r="64" spans="1:5" ht="94.5" customHeight="1" x14ac:dyDescent="0.3">
      <c r="A64" s="39" t="s">
        <v>295</v>
      </c>
      <c r="B64" s="40" t="s">
        <v>203</v>
      </c>
      <c r="C64" s="49">
        <f>C67</f>
        <v>489.1</v>
      </c>
      <c r="D64" s="49">
        <f>D67</f>
        <v>489.1</v>
      </c>
      <c r="E64" s="47">
        <f t="shared" si="0"/>
        <v>1</v>
      </c>
    </row>
    <row r="65" spans="1:5" ht="33" hidden="1" customHeight="1" x14ac:dyDescent="0.3">
      <c r="A65" s="39" t="s">
        <v>13</v>
      </c>
      <c r="B65" s="40" t="s">
        <v>14</v>
      </c>
      <c r="C65" s="41"/>
      <c r="D65" s="41"/>
      <c r="E65" s="47" t="e">
        <f t="shared" si="0"/>
        <v>#DIV/0!</v>
      </c>
    </row>
    <row r="66" spans="1:5" ht="6" hidden="1" customHeight="1" x14ac:dyDescent="0.3">
      <c r="A66" s="39" t="s">
        <v>15</v>
      </c>
      <c r="B66" s="40" t="s">
        <v>16</v>
      </c>
      <c r="C66" s="41"/>
      <c r="D66" s="41"/>
      <c r="E66" s="47" t="e">
        <f t="shared" si="0"/>
        <v>#DIV/0!</v>
      </c>
    </row>
    <row r="67" spans="1:5" ht="32.25" customHeight="1" x14ac:dyDescent="0.3">
      <c r="A67" s="39" t="s">
        <v>296</v>
      </c>
      <c r="B67" s="40" t="s">
        <v>204</v>
      </c>
      <c r="C67" s="41">
        <v>489.1</v>
      </c>
      <c r="D67" s="41">
        <v>489.1</v>
      </c>
      <c r="E67" s="47">
        <f t="shared" si="0"/>
        <v>1</v>
      </c>
    </row>
    <row r="68" spans="1:5" ht="32.25" customHeight="1" x14ac:dyDescent="0.3">
      <c r="A68" s="39" t="s">
        <v>297</v>
      </c>
      <c r="B68" s="40"/>
      <c r="C68" s="41"/>
      <c r="D68" s="41"/>
      <c r="E68" s="47"/>
    </row>
    <row r="69" spans="1:5" ht="94.5" customHeight="1" x14ac:dyDescent="0.3">
      <c r="A69" s="39" t="s">
        <v>17</v>
      </c>
      <c r="B69" s="40" t="s">
        <v>18</v>
      </c>
      <c r="C69" s="41">
        <f>C70+C72+C75+C77</f>
        <v>88389.6</v>
      </c>
      <c r="D69" s="41">
        <f>D70+D72+D75+D77</f>
        <v>99400.4</v>
      </c>
      <c r="E69" s="47">
        <f t="shared" si="0"/>
        <v>1.1245712165232107</v>
      </c>
    </row>
    <row r="70" spans="1:5" ht="78" customHeight="1" x14ac:dyDescent="0.3">
      <c r="A70" s="39" t="s">
        <v>19</v>
      </c>
      <c r="B70" s="40" t="s">
        <v>20</v>
      </c>
      <c r="C70" s="41">
        <f>C71</f>
        <v>55000</v>
      </c>
      <c r="D70" s="41">
        <f>D71</f>
        <v>61095.199999999997</v>
      </c>
      <c r="E70" s="47">
        <f t="shared" si="0"/>
        <v>1.1108218181818181</v>
      </c>
    </row>
    <row r="71" spans="1:5" ht="95.25" customHeight="1" x14ac:dyDescent="0.3">
      <c r="A71" s="39" t="s">
        <v>281</v>
      </c>
      <c r="B71" s="40" t="s">
        <v>42</v>
      </c>
      <c r="C71" s="41">
        <v>55000</v>
      </c>
      <c r="D71" s="41">
        <v>61095.199999999997</v>
      </c>
      <c r="E71" s="47">
        <f t="shared" si="0"/>
        <v>1.1108218181818181</v>
      </c>
    </row>
    <row r="72" spans="1:5" ht="95.25" customHeight="1" x14ac:dyDescent="0.3">
      <c r="A72" s="39" t="s">
        <v>244</v>
      </c>
      <c r="B72" s="40" t="s">
        <v>205</v>
      </c>
      <c r="C72" s="41">
        <f>C73</f>
        <v>2352.4</v>
      </c>
      <c r="D72" s="41">
        <f>D73</f>
        <v>2492.1999999999998</v>
      </c>
      <c r="E72" s="47">
        <f t="shared" si="0"/>
        <v>1.0594286685937764</v>
      </c>
    </row>
    <row r="73" spans="1:5" ht="81" customHeight="1" x14ac:dyDescent="0.3">
      <c r="A73" s="39" t="s">
        <v>298</v>
      </c>
      <c r="B73" s="40" t="s">
        <v>206</v>
      </c>
      <c r="C73" s="41">
        <v>2352.4</v>
      </c>
      <c r="D73" s="41">
        <v>2492.1999999999998</v>
      </c>
      <c r="E73" s="47">
        <f t="shared" si="0"/>
        <v>1.0594286685937764</v>
      </c>
    </row>
    <row r="74" spans="1:5" ht="16.5" customHeight="1" x14ac:dyDescent="0.3">
      <c r="A74" s="39" t="s">
        <v>299</v>
      </c>
      <c r="B74" s="40"/>
      <c r="C74" s="41"/>
      <c r="D74" s="41"/>
      <c r="E74" s="47"/>
    </row>
    <row r="75" spans="1:5" ht="94.5" customHeight="1" x14ac:dyDescent="0.3">
      <c r="A75" s="39" t="s">
        <v>169</v>
      </c>
      <c r="B75" s="40" t="s">
        <v>139</v>
      </c>
      <c r="C75" s="41">
        <f>C76</f>
        <v>142.1</v>
      </c>
      <c r="D75" s="41">
        <f>D76</f>
        <v>142.30000000000001</v>
      </c>
      <c r="E75" s="47">
        <f t="shared" si="0"/>
        <v>1.0014074595355384</v>
      </c>
    </row>
    <row r="76" spans="1:5" ht="78.75" customHeight="1" x14ac:dyDescent="0.3">
      <c r="A76" s="39" t="s">
        <v>170</v>
      </c>
      <c r="B76" s="40" t="s">
        <v>140</v>
      </c>
      <c r="C76" s="41">
        <v>142.1</v>
      </c>
      <c r="D76" s="41">
        <v>142.30000000000001</v>
      </c>
      <c r="E76" s="47">
        <f t="shared" si="0"/>
        <v>1.0014074595355384</v>
      </c>
    </row>
    <row r="77" spans="1:5" ht="48.75" customHeight="1" x14ac:dyDescent="0.3">
      <c r="A77" s="39" t="s">
        <v>246</v>
      </c>
      <c r="B77" s="40" t="s">
        <v>245</v>
      </c>
      <c r="C77" s="41">
        <f>C78</f>
        <v>30895.1</v>
      </c>
      <c r="D77" s="41">
        <f>D78</f>
        <v>35670.699999999997</v>
      </c>
      <c r="E77" s="47">
        <f t="shared" si="0"/>
        <v>1.1545746736537508</v>
      </c>
    </row>
    <row r="78" spans="1:5" ht="47.25" customHeight="1" x14ac:dyDescent="0.3">
      <c r="A78" s="39" t="s">
        <v>247</v>
      </c>
      <c r="B78" s="40" t="s">
        <v>207</v>
      </c>
      <c r="C78" s="41">
        <v>30895.1</v>
      </c>
      <c r="D78" s="41">
        <v>35670.699999999997</v>
      </c>
      <c r="E78" s="47">
        <f t="shared" si="0"/>
        <v>1.1545746736537508</v>
      </c>
    </row>
    <row r="79" spans="1:5" ht="31.5" customHeight="1" x14ac:dyDescent="0.3">
      <c r="A79" s="39" t="s">
        <v>248</v>
      </c>
      <c r="B79" s="40" t="s">
        <v>208</v>
      </c>
      <c r="C79" s="41">
        <f>C80</f>
        <v>3816.1</v>
      </c>
      <c r="D79" s="41">
        <f>D80</f>
        <v>3816.1</v>
      </c>
      <c r="E79" s="47">
        <f t="shared" si="0"/>
        <v>1</v>
      </c>
    </row>
    <row r="80" spans="1:5" ht="62.25" customHeight="1" x14ac:dyDescent="0.3">
      <c r="A80" s="39" t="s">
        <v>249</v>
      </c>
      <c r="B80" s="40" t="s">
        <v>209</v>
      </c>
      <c r="C80" s="41">
        <f>C81</f>
        <v>3816.1</v>
      </c>
      <c r="D80" s="41">
        <f>D81</f>
        <v>3816.1</v>
      </c>
      <c r="E80" s="47">
        <f t="shared" si="0"/>
        <v>1</v>
      </c>
    </row>
    <row r="81" spans="1:7" ht="63" customHeight="1" x14ac:dyDescent="0.3">
      <c r="A81" s="39" t="s">
        <v>250</v>
      </c>
      <c r="B81" s="40" t="s">
        <v>210</v>
      </c>
      <c r="C81" s="41">
        <v>3816.1</v>
      </c>
      <c r="D81" s="41">
        <v>3816.1</v>
      </c>
      <c r="E81" s="47">
        <f t="shared" si="0"/>
        <v>1</v>
      </c>
    </row>
    <row r="82" spans="1:7" ht="32.25" customHeight="1" x14ac:dyDescent="0.3">
      <c r="A82" s="39" t="s">
        <v>300</v>
      </c>
      <c r="B82" s="40" t="s">
        <v>92</v>
      </c>
      <c r="C82" s="41">
        <f>C84</f>
        <v>4219.5</v>
      </c>
      <c r="D82" s="41">
        <f>D84</f>
        <v>4664</v>
      </c>
      <c r="E82" s="47">
        <f t="shared" si="0"/>
        <v>1.1053442350989453</v>
      </c>
    </row>
    <row r="83" spans="1:7" ht="63" customHeight="1" x14ac:dyDescent="0.3">
      <c r="A83" s="39" t="s">
        <v>301</v>
      </c>
      <c r="B83" s="40"/>
      <c r="C83" s="41"/>
      <c r="D83" s="41"/>
      <c r="E83" s="47"/>
    </row>
    <row r="84" spans="1:7" ht="96" customHeight="1" x14ac:dyDescent="0.3">
      <c r="A84" s="39" t="s">
        <v>94</v>
      </c>
      <c r="B84" s="40" t="s">
        <v>93</v>
      </c>
      <c r="C84" s="41">
        <f>C85</f>
        <v>4219.5</v>
      </c>
      <c r="D84" s="41">
        <f>D85</f>
        <v>4664</v>
      </c>
      <c r="E84" s="47">
        <f t="shared" si="0"/>
        <v>1.1053442350989453</v>
      </c>
    </row>
    <row r="85" spans="1:7" ht="95.25" customHeight="1" x14ac:dyDescent="0.3">
      <c r="A85" s="39" t="s">
        <v>171</v>
      </c>
      <c r="B85" s="40" t="s">
        <v>141</v>
      </c>
      <c r="C85" s="41">
        <v>4219.5</v>
      </c>
      <c r="D85" s="41">
        <v>4664</v>
      </c>
      <c r="E85" s="47">
        <f t="shared" si="0"/>
        <v>1.1053442350989453</v>
      </c>
    </row>
    <row r="86" spans="1:7" ht="33.75" customHeight="1" x14ac:dyDescent="0.3">
      <c r="A86" s="39" t="s">
        <v>110</v>
      </c>
      <c r="B86" s="40" t="s">
        <v>21</v>
      </c>
      <c r="C86" s="41">
        <f>C87</f>
        <v>14139.4</v>
      </c>
      <c r="D86" s="41">
        <f>D87</f>
        <v>14419</v>
      </c>
      <c r="E86" s="47">
        <f t="shared" si="0"/>
        <v>1.0197745307438788</v>
      </c>
    </row>
    <row r="87" spans="1:7" ht="17.25" customHeight="1" x14ac:dyDescent="0.3">
      <c r="A87" s="39" t="s">
        <v>22</v>
      </c>
      <c r="B87" s="40" t="s">
        <v>23</v>
      </c>
      <c r="C87" s="41">
        <f>C89</f>
        <v>14139.4</v>
      </c>
      <c r="D87" s="41">
        <f>D89</f>
        <v>14419</v>
      </c>
      <c r="E87" s="47">
        <f t="shared" si="0"/>
        <v>1.0197745307438788</v>
      </c>
      <c r="F87" s="8"/>
      <c r="G87" s="8"/>
    </row>
    <row r="88" spans="1:7" ht="17.25" customHeight="1" x14ac:dyDescent="0.3">
      <c r="A88" s="39" t="s">
        <v>24</v>
      </c>
      <c r="B88" s="40" t="s">
        <v>25</v>
      </c>
      <c r="C88" s="41">
        <f>C89</f>
        <v>14139.4</v>
      </c>
      <c r="D88" s="41">
        <f>D89</f>
        <v>14419</v>
      </c>
      <c r="E88" s="47">
        <f t="shared" si="0"/>
        <v>1.0197745307438788</v>
      </c>
      <c r="F88" s="8"/>
      <c r="G88" s="8"/>
    </row>
    <row r="89" spans="1:7" ht="30.75" customHeight="1" x14ac:dyDescent="0.3">
      <c r="A89" s="39" t="s">
        <v>172</v>
      </c>
      <c r="B89" s="40" t="s">
        <v>142</v>
      </c>
      <c r="C89" s="41">
        <v>14139.4</v>
      </c>
      <c r="D89" s="41">
        <v>14419</v>
      </c>
      <c r="E89" s="47">
        <f t="shared" si="0"/>
        <v>1.0197745307438788</v>
      </c>
      <c r="F89" s="8"/>
      <c r="G89" s="8"/>
    </row>
    <row r="90" spans="1:7" ht="31.5" customHeight="1" x14ac:dyDescent="0.3">
      <c r="A90" s="39" t="s">
        <v>111</v>
      </c>
      <c r="B90" s="40" t="s">
        <v>26</v>
      </c>
      <c r="C90" s="41">
        <f>C96+C99+C104</f>
        <v>17746.599999999999</v>
      </c>
      <c r="D90" s="41">
        <f>D96+D99+D104</f>
        <v>21585.3</v>
      </c>
      <c r="E90" s="47">
        <f t="shared" si="0"/>
        <v>1.2163062220368972</v>
      </c>
    </row>
    <row r="91" spans="1:7" ht="54.75" hidden="1" customHeight="1" x14ac:dyDescent="0.3">
      <c r="A91" s="39" t="s">
        <v>116</v>
      </c>
      <c r="B91" s="40" t="s">
        <v>56</v>
      </c>
      <c r="C91" s="41">
        <v>0</v>
      </c>
      <c r="D91" s="41">
        <v>0</v>
      </c>
      <c r="E91" s="47" t="e">
        <f t="shared" si="0"/>
        <v>#DIV/0!</v>
      </c>
    </row>
    <row r="92" spans="1:7" ht="52.5" hidden="1" customHeight="1" x14ac:dyDescent="0.3">
      <c r="A92" s="39"/>
      <c r="B92" s="40"/>
      <c r="C92" s="41"/>
      <c r="D92" s="41"/>
      <c r="E92" s="47" t="e">
        <f t="shared" si="0"/>
        <v>#DIV/0!</v>
      </c>
    </row>
    <row r="93" spans="1:7" ht="47.25" hidden="1" customHeight="1" x14ac:dyDescent="0.3">
      <c r="A93" s="39" t="s">
        <v>88</v>
      </c>
      <c r="B93" s="40" t="s">
        <v>57</v>
      </c>
      <c r="C93" s="41">
        <v>0</v>
      </c>
      <c r="D93" s="41">
        <v>0</v>
      </c>
      <c r="E93" s="47" t="e">
        <f t="shared" si="0"/>
        <v>#DIV/0!</v>
      </c>
    </row>
    <row r="94" spans="1:7" ht="50.25" hidden="1" customHeight="1" x14ac:dyDescent="0.3">
      <c r="A94" s="39" t="s">
        <v>89</v>
      </c>
      <c r="B94" s="40"/>
      <c r="C94" s="41"/>
      <c r="D94" s="41"/>
      <c r="E94" s="47" t="e">
        <f t="shared" si="0"/>
        <v>#DIV/0!</v>
      </c>
    </row>
    <row r="95" spans="1:7" ht="46.5" hidden="1" customHeight="1" x14ac:dyDescent="0.3">
      <c r="A95" s="39" t="s">
        <v>118</v>
      </c>
      <c r="B95" s="40"/>
      <c r="C95" s="41"/>
      <c r="D95" s="41"/>
      <c r="E95" s="47" t="e">
        <f t="shared" si="0"/>
        <v>#DIV/0!</v>
      </c>
    </row>
    <row r="96" spans="1:7" ht="93.75" customHeight="1" x14ac:dyDescent="0.3">
      <c r="A96" s="39" t="s">
        <v>251</v>
      </c>
      <c r="B96" s="40" t="s">
        <v>211</v>
      </c>
      <c r="C96" s="41">
        <f>C97</f>
        <v>6570.8</v>
      </c>
      <c r="D96" s="41">
        <f>D97</f>
        <v>7703</v>
      </c>
      <c r="E96" s="47">
        <f t="shared" si="0"/>
        <v>1.1723077859621356</v>
      </c>
    </row>
    <row r="97" spans="1:5" ht="110.25" customHeight="1" x14ac:dyDescent="0.3">
      <c r="A97" s="39" t="s">
        <v>252</v>
      </c>
      <c r="B97" s="40" t="s">
        <v>212</v>
      </c>
      <c r="C97" s="41">
        <f>C98</f>
        <v>6570.8</v>
      </c>
      <c r="D97" s="41">
        <f>D98</f>
        <v>7703</v>
      </c>
      <c r="E97" s="47">
        <f t="shared" si="0"/>
        <v>1.1723077859621356</v>
      </c>
    </row>
    <row r="98" spans="1:5" ht="94.5" customHeight="1" x14ac:dyDescent="0.3">
      <c r="A98" s="39" t="s">
        <v>253</v>
      </c>
      <c r="B98" s="40" t="s">
        <v>213</v>
      </c>
      <c r="C98" s="41">
        <v>6570.8</v>
      </c>
      <c r="D98" s="41">
        <v>7703</v>
      </c>
      <c r="E98" s="47">
        <f t="shared" si="0"/>
        <v>1.1723077859621356</v>
      </c>
    </row>
    <row r="99" spans="1:5" ht="31.5" customHeight="1" x14ac:dyDescent="0.3">
      <c r="A99" s="39" t="s">
        <v>173</v>
      </c>
      <c r="B99" s="40" t="s">
        <v>27</v>
      </c>
      <c r="C99" s="41">
        <f>C100+C102</f>
        <v>8528.2999999999993</v>
      </c>
      <c r="D99" s="41">
        <f>D100+D102</f>
        <v>9857.2000000000007</v>
      </c>
      <c r="E99" s="47">
        <f t="shared" si="0"/>
        <v>1.1558223796067213</v>
      </c>
    </row>
    <row r="100" spans="1:5" ht="46.5" customHeight="1" x14ac:dyDescent="0.3">
      <c r="A100" s="39" t="s">
        <v>174</v>
      </c>
      <c r="B100" s="40" t="s">
        <v>28</v>
      </c>
      <c r="C100" s="41">
        <f>C101</f>
        <v>8428.2999999999993</v>
      </c>
      <c r="D100" s="41">
        <f>D101</f>
        <v>8934.2000000000007</v>
      </c>
      <c r="E100" s="47">
        <f t="shared" si="0"/>
        <v>1.0600239668735096</v>
      </c>
    </row>
    <row r="101" spans="1:5" ht="63" customHeight="1" x14ac:dyDescent="0.3">
      <c r="A101" s="39" t="s">
        <v>175</v>
      </c>
      <c r="B101" s="40" t="s">
        <v>43</v>
      </c>
      <c r="C101" s="41">
        <v>8428.2999999999993</v>
      </c>
      <c r="D101" s="41">
        <v>8934.2000000000007</v>
      </c>
      <c r="E101" s="47">
        <f t="shared" si="0"/>
        <v>1.0600239668735096</v>
      </c>
    </row>
    <row r="102" spans="1:5" ht="63" customHeight="1" x14ac:dyDescent="0.3">
      <c r="A102" s="39" t="s">
        <v>254</v>
      </c>
      <c r="B102" s="40" t="s">
        <v>214</v>
      </c>
      <c r="C102" s="41">
        <f>C103</f>
        <v>100</v>
      </c>
      <c r="D102" s="41">
        <f>D103</f>
        <v>923</v>
      </c>
      <c r="E102" s="47">
        <f t="shared" si="0"/>
        <v>9.23</v>
      </c>
    </row>
    <row r="103" spans="1:5" ht="63" customHeight="1" x14ac:dyDescent="0.3">
      <c r="A103" s="39" t="s">
        <v>255</v>
      </c>
      <c r="B103" s="40" t="s">
        <v>215</v>
      </c>
      <c r="C103" s="41">
        <v>100</v>
      </c>
      <c r="D103" s="41">
        <v>923</v>
      </c>
      <c r="E103" s="47">
        <f t="shared" si="0"/>
        <v>9.23</v>
      </c>
    </row>
    <row r="104" spans="1:5" ht="81" customHeight="1" x14ac:dyDescent="0.3">
      <c r="A104" s="39" t="s">
        <v>176</v>
      </c>
      <c r="B104" s="40" t="s">
        <v>95</v>
      </c>
      <c r="C104" s="41">
        <f>C105</f>
        <v>2647.5</v>
      </c>
      <c r="D104" s="41">
        <f>D105</f>
        <v>4025.1</v>
      </c>
      <c r="E104" s="47">
        <f t="shared" si="0"/>
        <v>1.5203399433427762</v>
      </c>
    </row>
    <row r="105" spans="1:5" ht="78" customHeight="1" x14ac:dyDescent="0.3">
      <c r="A105" s="39" t="s">
        <v>177</v>
      </c>
      <c r="B105" s="40" t="s">
        <v>96</v>
      </c>
      <c r="C105" s="41">
        <f>C106</f>
        <v>2647.5</v>
      </c>
      <c r="D105" s="41">
        <f>D106</f>
        <v>4025.1</v>
      </c>
      <c r="E105" s="47">
        <f t="shared" si="0"/>
        <v>1.5203399433427762</v>
      </c>
    </row>
    <row r="106" spans="1:5" ht="94.5" customHeight="1" x14ac:dyDescent="0.3">
      <c r="A106" s="39" t="s">
        <v>178</v>
      </c>
      <c r="B106" s="40" t="s">
        <v>97</v>
      </c>
      <c r="C106" s="41">
        <v>2647.5</v>
      </c>
      <c r="D106" s="41">
        <v>4025.1</v>
      </c>
      <c r="E106" s="47">
        <f t="shared" si="0"/>
        <v>1.5203399433427762</v>
      </c>
    </row>
    <row r="107" spans="1:5" ht="16.5" customHeight="1" x14ac:dyDescent="0.3">
      <c r="A107" s="39" t="s">
        <v>112</v>
      </c>
      <c r="B107" s="40" t="s">
        <v>29</v>
      </c>
      <c r="C107" s="41">
        <f>C108+C110+C116+C122</f>
        <v>8461.4999999999982</v>
      </c>
      <c r="D107" s="41">
        <f>D108+D110+D116+D122</f>
        <v>9441</v>
      </c>
      <c r="E107" s="47">
        <f t="shared" si="0"/>
        <v>1.1157596170891688</v>
      </c>
    </row>
    <row r="108" spans="1:5" ht="48.75" customHeight="1" x14ac:dyDescent="0.3">
      <c r="A108" s="39" t="s">
        <v>179</v>
      </c>
      <c r="B108" s="40" t="s">
        <v>144</v>
      </c>
      <c r="C108" s="41">
        <f>C109</f>
        <v>352.9</v>
      </c>
      <c r="D108" s="41">
        <f>D109</f>
        <v>548</v>
      </c>
      <c r="E108" s="47">
        <f t="shared" ref="E108:E175" si="1">D108/C108</f>
        <v>1.5528478322470955</v>
      </c>
    </row>
    <row r="109" spans="1:5" ht="62.25" customHeight="1" x14ac:dyDescent="0.3">
      <c r="A109" s="39" t="s">
        <v>180</v>
      </c>
      <c r="B109" s="40" t="s">
        <v>145</v>
      </c>
      <c r="C109" s="41">
        <v>352.9</v>
      </c>
      <c r="D109" s="41">
        <v>548</v>
      </c>
      <c r="E109" s="47">
        <f t="shared" si="1"/>
        <v>1.5528478322470955</v>
      </c>
    </row>
    <row r="110" spans="1:5" ht="94.5" customHeight="1" x14ac:dyDescent="0.3">
      <c r="A110" s="39" t="s">
        <v>302</v>
      </c>
      <c r="B110" s="40" t="s">
        <v>73</v>
      </c>
      <c r="C110" s="41">
        <f>C112+C114</f>
        <v>6234.5999999999995</v>
      </c>
      <c r="D110" s="41">
        <f>D112+D114</f>
        <v>6860</v>
      </c>
      <c r="E110" s="47">
        <f t="shared" si="1"/>
        <v>1.1003111667147853</v>
      </c>
    </row>
    <row r="111" spans="1:5" ht="48" customHeight="1" x14ac:dyDescent="0.3">
      <c r="A111" s="39" t="s">
        <v>303</v>
      </c>
      <c r="B111" s="40"/>
      <c r="C111" s="41"/>
      <c r="D111" s="41"/>
      <c r="E111" s="47"/>
    </row>
    <row r="112" spans="1:5" ht="63" customHeight="1" x14ac:dyDescent="0.3">
      <c r="A112" s="39" t="s">
        <v>256</v>
      </c>
      <c r="B112" s="40" t="s">
        <v>216</v>
      </c>
      <c r="C112" s="41">
        <f>C113</f>
        <v>850.2</v>
      </c>
      <c r="D112" s="41">
        <f>D113</f>
        <v>914.9</v>
      </c>
      <c r="E112" s="47">
        <f t="shared" si="1"/>
        <v>1.0760997412373559</v>
      </c>
    </row>
    <row r="113" spans="1:5" ht="96" customHeight="1" x14ac:dyDescent="0.3">
      <c r="A113" s="39" t="s">
        <v>257</v>
      </c>
      <c r="B113" s="40" t="s">
        <v>217</v>
      </c>
      <c r="C113" s="41">
        <v>850.2</v>
      </c>
      <c r="D113" s="41">
        <v>914.9</v>
      </c>
      <c r="E113" s="47">
        <f t="shared" si="1"/>
        <v>1.0760997412373559</v>
      </c>
    </row>
    <row r="114" spans="1:5" ht="95.25" customHeight="1" x14ac:dyDescent="0.3">
      <c r="A114" s="39" t="s">
        <v>304</v>
      </c>
      <c r="B114" s="40" t="s">
        <v>74</v>
      </c>
      <c r="C114" s="41">
        <f>C115</f>
        <v>5384.4</v>
      </c>
      <c r="D114" s="41">
        <f>D115</f>
        <v>5945.1</v>
      </c>
      <c r="E114" s="47">
        <f t="shared" si="1"/>
        <v>1.1041341653666148</v>
      </c>
    </row>
    <row r="115" spans="1:5" ht="93.75" customHeight="1" x14ac:dyDescent="0.3">
      <c r="A115" s="39" t="s">
        <v>181</v>
      </c>
      <c r="B115" s="40" t="s">
        <v>143</v>
      </c>
      <c r="C115" s="41">
        <v>5384.4</v>
      </c>
      <c r="D115" s="41">
        <v>5945.1</v>
      </c>
      <c r="E115" s="47">
        <f t="shared" si="1"/>
        <v>1.1041341653666148</v>
      </c>
    </row>
    <row r="116" spans="1:5" ht="32.25" customHeight="1" x14ac:dyDescent="0.3">
      <c r="A116" s="39" t="s">
        <v>182</v>
      </c>
      <c r="B116" s="40" t="s">
        <v>75</v>
      </c>
      <c r="C116" s="41">
        <f>C117+C120</f>
        <v>122.9</v>
      </c>
      <c r="D116" s="41">
        <f>D117+D120</f>
        <v>123.4</v>
      </c>
      <c r="E116" s="47">
        <f t="shared" si="1"/>
        <v>1.0040683482506103</v>
      </c>
    </row>
    <row r="117" spans="1:5" ht="33.75" customHeight="1" x14ac:dyDescent="0.3">
      <c r="A117" s="39" t="s">
        <v>305</v>
      </c>
      <c r="B117" s="40" t="s">
        <v>218</v>
      </c>
      <c r="C117" s="41">
        <f>C119</f>
        <v>114.9</v>
      </c>
      <c r="D117" s="41">
        <f>D119</f>
        <v>115.4</v>
      </c>
      <c r="E117" s="47">
        <f t="shared" si="1"/>
        <v>1.0043516100957355</v>
      </c>
    </row>
    <row r="118" spans="1:5" ht="79.5" customHeight="1" x14ac:dyDescent="0.3">
      <c r="A118" s="39" t="s">
        <v>306</v>
      </c>
      <c r="B118" s="40"/>
      <c r="C118" s="41"/>
      <c r="D118" s="41"/>
      <c r="E118" s="47"/>
    </row>
    <row r="119" spans="1:5" ht="78" customHeight="1" x14ac:dyDescent="0.3">
      <c r="A119" s="39" t="s">
        <v>258</v>
      </c>
      <c r="B119" s="40" t="s">
        <v>219</v>
      </c>
      <c r="C119" s="41">
        <v>114.9</v>
      </c>
      <c r="D119" s="41">
        <v>115.4</v>
      </c>
      <c r="E119" s="47">
        <f t="shared" si="1"/>
        <v>1.0043516100957355</v>
      </c>
    </row>
    <row r="120" spans="1:5" ht="77.25" customHeight="1" x14ac:dyDescent="0.3">
      <c r="A120" s="39" t="s">
        <v>259</v>
      </c>
      <c r="B120" s="40" t="s">
        <v>220</v>
      </c>
      <c r="C120" s="41">
        <f>C121</f>
        <v>8</v>
      </c>
      <c r="D120" s="41">
        <f>D121</f>
        <v>8</v>
      </c>
      <c r="E120" s="47">
        <f t="shared" si="1"/>
        <v>1</v>
      </c>
    </row>
    <row r="121" spans="1:5" ht="78" customHeight="1" x14ac:dyDescent="0.3">
      <c r="A121" s="39" t="s">
        <v>260</v>
      </c>
      <c r="B121" s="40" t="s">
        <v>221</v>
      </c>
      <c r="C121" s="41">
        <v>8</v>
      </c>
      <c r="D121" s="41">
        <v>8</v>
      </c>
      <c r="E121" s="47">
        <f t="shared" si="1"/>
        <v>1</v>
      </c>
    </row>
    <row r="122" spans="1:5" ht="15.75" customHeight="1" x14ac:dyDescent="0.3">
      <c r="A122" s="39" t="s">
        <v>261</v>
      </c>
      <c r="B122" s="40" t="s">
        <v>222</v>
      </c>
      <c r="C122" s="41">
        <f>C123</f>
        <v>1751.1</v>
      </c>
      <c r="D122" s="41">
        <f>D123</f>
        <v>1909.6</v>
      </c>
      <c r="E122" s="47">
        <f t="shared" si="1"/>
        <v>1.0905145337216606</v>
      </c>
    </row>
    <row r="123" spans="1:5" ht="31.5" customHeight="1" x14ac:dyDescent="0.3">
      <c r="A123" s="39" t="s">
        <v>262</v>
      </c>
      <c r="B123" s="40" t="s">
        <v>223</v>
      </c>
      <c r="C123" s="41">
        <f>C124</f>
        <v>1751.1</v>
      </c>
      <c r="D123" s="41">
        <f>D124</f>
        <v>1909.6</v>
      </c>
      <c r="E123" s="47">
        <f t="shared" si="1"/>
        <v>1.0905145337216606</v>
      </c>
    </row>
    <row r="124" spans="1:5" ht="46.5" customHeight="1" x14ac:dyDescent="0.3">
      <c r="A124" s="39" t="s">
        <v>263</v>
      </c>
      <c r="B124" s="40" t="s">
        <v>224</v>
      </c>
      <c r="C124" s="41">
        <v>1751.1</v>
      </c>
      <c r="D124" s="41">
        <v>1909.6</v>
      </c>
      <c r="E124" s="47">
        <f t="shared" si="1"/>
        <v>1.0905145337216606</v>
      </c>
    </row>
    <row r="125" spans="1:5" ht="18" customHeight="1" x14ac:dyDescent="0.3">
      <c r="A125" s="39" t="s">
        <v>113</v>
      </c>
      <c r="B125" s="40" t="s">
        <v>30</v>
      </c>
      <c r="C125" s="41">
        <f>C126+C130</f>
        <v>57.4</v>
      </c>
      <c r="D125" s="41">
        <f>D126+D130</f>
        <v>1065</v>
      </c>
      <c r="E125" s="47">
        <f t="shared" si="1"/>
        <v>18.554006968641115</v>
      </c>
    </row>
    <row r="126" spans="1:5" ht="18" customHeight="1" x14ac:dyDescent="0.3">
      <c r="A126" s="39" t="s">
        <v>183</v>
      </c>
      <c r="B126" s="40" t="s">
        <v>146</v>
      </c>
      <c r="C126" s="41">
        <f>C127</f>
        <v>0</v>
      </c>
      <c r="D126" s="41">
        <f>D127</f>
        <v>-1</v>
      </c>
      <c r="E126" s="47">
        <v>0</v>
      </c>
    </row>
    <row r="127" spans="1:5" ht="31.5" customHeight="1" x14ac:dyDescent="0.3">
      <c r="A127" s="39" t="s">
        <v>184</v>
      </c>
      <c r="B127" s="40" t="s">
        <v>147</v>
      </c>
      <c r="C127" s="41">
        <v>0</v>
      </c>
      <c r="D127" s="41">
        <v>-1</v>
      </c>
      <c r="E127" s="47">
        <v>0</v>
      </c>
    </row>
    <row r="128" spans="1:5" ht="32.25" hidden="1" customHeight="1" x14ac:dyDescent="0.3">
      <c r="A128" s="39" t="s">
        <v>31</v>
      </c>
      <c r="B128" s="40" t="s">
        <v>32</v>
      </c>
      <c r="C128" s="41">
        <f>C129</f>
        <v>0</v>
      </c>
      <c r="D128" s="41">
        <f>D129</f>
        <v>0</v>
      </c>
      <c r="E128" s="47" t="e">
        <f t="shared" si="1"/>
        <v>#DIV/0!</v>
      </c>
    </row>
    <row r="129" spans="1:5" ht="18.75" hidden="1" customHeight="1" x14ac:dyDescent="0.3">
      <c r="A129" s="39" t="s">
        <v>33</v>
      </c>
      <c r="B129" s="40" t="s">
        <v>34</v>
      </c>
      <c r="C129" s="41">
        <v>0</v>
      </c>
      <c r="D129" s="41">
        <v>0</v>
      </c>
      <c r="E129" s="47" t="e">
        <f t="shared" si="1"/>
        <v>#DIV/0!</v>
      </c>
    </row>
    <row r="130" spans="1:5" ht="15" customHeight="1" x14ac:dyDescent="0.3">
      <c r="A130" s="39" t="s">
        <v>31</v>
      </c>
      <c r="B130" s="40" t="s">
        <v>32</v>
      </c>
      <c r="C130" s="41">
        <f>C131</f>
        <v>57.4</v>
      </c>
      <c r="D130" s="41">
        <f>D131</f>
        <v>1066</v>
      </c>
      <c r="E130" s="47">
        <f t="shared" si="1"/>
        <v>18.571428571428573</v>
      </c>
    </row>
    <row r="131" spans="1:5" ht="30.75" customHeight="1" x14ac:dyDescent="0.3">
      <c r="A131" s="39" t="s">
        <v>264</v>
      </c>
      <c r="B131" s="40" t="s">
        <v>225</v>
      </c>
      <c r="C131" s="41">
        <v>57.4</v>
      </c>
      <c r="D131" s="41">
        <v>1066</v>
      </c>
      <c r="E131" s="47">
        <f t="shared" si="1"/>
        <v>18.571428571428573</v>
      </c>
    </row>
    <row r="132" spans="1:5" ht="17.25" customHeight="1" x14ac:dyDescent="0.3">
      <c r="A132" s="24" t="s">
        <v>114</v>
      </c>
      <c r="B132" s="12" t="s">
        <v>35</v>
      </c>
      <c r="C132" s="13">
        <f>C133+C168+C171+C178</f>
        <v>2009692.8</v>
      </c>
      <c r="D132" s="13">
        <f>D133+D168+D171+D178</f>
        <v>383104.30000000005</v>
      </c>
      <c r="E132" s="47">
        <f t="shared" si="1"/>
        <v>0.19062828905990012</v>
      </c>
    </row>
    <row r="133" spans="1:5" ht="48.75" customHeight="1" x14ac:dyDescent="0.3">
      <c r="A133" s="24" t="s">
        <v>115</v>
      </c>
      <c r="B133" s="12" t="s">
        <v>36</v>
      </c>
      <c r="C133" s="13">
        <f>C139+C155+C163+C134</f>
        <v>2000523.3</v>
      </c>
      <c r="D133" s="13">
        <f>D139+D155+D163+D134</f>
        <v>373934.80000000005</v>
      </c>
      <c r="E133" s="47">
        <f t="shared" si="1"/>
        <v>0.18691849277636507</v>
      </c>
    </row>
    <row r="134" spans="1:5" ht="32.25" customHeight="1" x14ac:dyDescent="0.3">
      <c r="A134" s="24" t="s">
        <v>52</v>
      </c>
      <c r="B134" s="12" t="s">
        <v>58</v>
      </c>
      <c r="C134" s="13">
        <f>C135+C137</f>
        <v>16815.400000000001</v>
      </c>
      <c r="D134" s="13">
        <f>D135+D137</f>
        <v>16815.400000000001</v>
      </c>
      <c r="E134" s="47">
        <f t="shared" si="1"/>
        <v>1</v>
      </c>
    </row>
    <row r="135" spans="1:5" ht="32.25" customHeight="1" x14ac:dyDescent="0.3">
      <c r="A135" s="24" t="s">
        <v>185</v>
      </c>
      <c r="B135" s="12" t="s">
        <v>59</v>
      </c>
      <c r="C135" s="13">
        <f>C136</f>
        <v>16215.4</v>
      </c>
      <c r="D135" s="13">
        <f>D136</f>
        <v>16215.4</v>
      </c>
      <c r="E135" s="47">
        <f t="shared" si="1"/>
        <v>1</v>
      </c>
    </row>
    <row r="136" spans="1:5" ht="33" customHeight="1" x14ac:dyDescent="0.3">
      <c r="A136" s="24" t="s">
        <v>186</v>
      </c>
      <c r="B136" s="12" t="s">
        <v>148</v>
      </c>
      <c r="C136" s="13">
        <v>16215.4</v>
      </c>
      <c r="D136" s="13">
        <v>16215.4</v>
      </c>
      <c r="E136" s="47">
        <f t="shared" si="1"/>
        <v>1</v>
      </c>
    </row>
    <row r="137" spans="1:5" ht="17.25" customHeight="1" x14ac:dyDescent="0.3">
      <c r="A137" s="24" t="s">
        <v>76</v>
      </c>
      <c r="B137" s="12" t="s">
        <v>77</v>
      </c>
      <c r="C137" s="13">
        <f>C138</f>
        <v>600</v>
      </c>
      <c r="D137" s="13">
        <f>D138</f>
        <v>600</v>
      </c>
      <c r="E137" s="47">
        <f t="shared" si="1"/>
        <v>1</v>
      </c>
    </row>
    <row r="138" spans="1:5" ht="18" customHeight="1" x14ac:dyDescent="0.3">
      <c r="A138" s="24" t="s">
        <v>187</v>
      </c>
      <c r="B138" s="12" t="s">
        <v>149</v>
      </c>
      <c r="C138" s="13">
        <v>600</v>
      </c>
      <c r="D138" s="13">
        <v>600</v>
      </c>
      <c r="E138" s="47">
        <f t="shared" si="1"/>
        <v>1</v>
      </c>
    </row>
    <row r="139" spans="1:5" ht="33" customHeight="1" x14ac:dyDescent="0.3">
      <c r="A139" s="24" t="s">
        <v>53</v>
      </c>
      <c r="B139" s="12" t="s">
        <v>60</v>
      </c>
      <c r="C139" s="13">
        <f>C140+C147+C149+C151+C153</f>
        <v>1847537.2</v>
      </c>
      <c r="D139" s="13">
        <f>D140+D147+D149+D151+D153</f>
        <v>225353.69999999998</v>
      </c>
      <c r="E139" s="47">
        <f t="shared" si="1"/>
        <v>0.12197518945761958</v>
      </c>
    </row>
    <row r="140" spans="1:5" ht="33" customHeight="1" x14ac:dyDescent="0.3">
      <c r="A140" s="24" t="s">
        <v>188</v>
      </c>
      <c r="B140" s="12" t="s">
        <v>82</v>
      </c>
      <c r="C140" s="13">
        <f>C141</f>
        <v>1824373.8</v>
      </c>
      <c r="D140" s="13">
        <f>D141</f>
        <v>204559.3</v>
      </c>
      <c r="E140" s="47">
        <f t="shared" si="1"/>
        <v>0.11212576063085317</v>
      </c>
    </row>
    <row r="141" spans="1:5" ht="48" customHeight="1" x14ac:dyDescent="0.3">
      <c r="A141" s="24" t="s">
        <v>189</v>
      </c>
      <c r="B141" s="12" t="s">
        <v>150</v>
      </c>
      <c r="C141" s="13">
        <v>1824373.8</v>
      </c>
      <c r="D141" s="13">
        <v>204559.3</v>
      </c>
      <c r="E141" s="47">
        <f t="shared" si="1"/>
        <v>0.11212576063085317</v>
      </c>
    </row>
    <row r="142" spans="1:5" ht="48" hidden="1" customHeight="1" x14ac:dyDescent="0.3">
      <c r="A142" s="24" t="s">
        <v>83</v>
      </c>
      <c r="B142" s="12" t="s">
        <v>85</v>
      </c>
      <c r="C142" s="13">
        <f>C143</f>
        <v>0</v>
      </c>
      <c r="D142" s="13">
        <f>D143</f>
        <v>0</v>
      </c>
      <c r="E142" s="47" t="e">
        <f t="shared" si="1"/>
        <v>#DIV/0!</v>
      </c>
    </row>
    <row r="143" spans="1:5" ht="46.5" hidden="1" customHeight="1" x14ac:dyDescent="0.3">
      <c r="A143" s="24" t="s">
        <v>90</v>
      </c>
      <c r="B143" s="12" t="s">
        <v>84</v>
      </c>
      <c r="C143" s="13">
        <v>0</v>
      </c>
      <c r="D143" s="13">
        <v>0</v>
      </c>
      <c r="E143" s="47" t="e">
        <f t="shared" si="1"/>
        <v>#DIV/0!</v>
      </c>
    </row>
    <row r="144" spans="1:5" ht="66" hidden="1" customHeight="1" x14ac:dyDescent="0.3">
      <c r="A144" s="24" t="s">
        <v>99</v>
      </c>
      <c r="B144" s="12" t="s">
        <v>98</v>
      </c>
      <c r="C144" s="13">
        <f>C145</f>
        <v>0</v>
      </c>
      <c r="D144" s="13">
        <f>D145</f>
        <v>0</v>
      </c>
      <c r="E144" s="47" t="e">
        <f t="shared" si="1"/>
        <v>#DIV/0!</v>
      </c>
    </row>
    <row r="145" spans="1:5" ht="34.5" hidden="1" customHeight="1" x14ac:dyDescent="0.3">
      <c r="A145" s="24" t="s">
        <v>101</v>
      </c>
      <c r="B145" s="12" t="s">
        <v>100</v>
      </c>
      <c r="C145" s="13">
        <v>0</v>
      </c>
      <c r="D145" s="13">
        <v>0</v>
      </c>
      <c r="E145" s="47" t="e">
        <f t="shared" si="1"/>
        <v>#DIV/0!</v>
      </c>
    </row>
    <row r="146" spans="1:5" ht="33.75" hidden="1" customHeight="1" x14ac:dyDescent="0.3">
      <c r="A146" s="24" t="s">
        <v>91</v>
      </c>
      <c r="B146" s="12"/>
      <c r="C146" s="13"/>
      <c r="D146" s="13"/>
      <c r="E146" s="47" t="e">
        <f t="shared" si="1"/>
        <v>#DIV/0!</v>
      </c>
    </row>
    <row r="147" spans="1:5" ht="33" customHeight="1" x14ac:dyDescent="0.3">
      <c r="A147" s="24" t="s">
        <v>265</v>
      </c>
      <c r="B147" s="12" t="s">
        <v>226</v>
      </c>
      <c r="C147" s="13">
        <f>C148</f>
        <v>2934.3</v>
      </c>
      <c r="D147" s="13">
        <f>D148</f>
        <v>2934.3</v>
      </c>
      <c r="E147" s="47">
        <f t="shared" si="1"/>
        <v>1</v>
      </c>
    </row>
    <row r="148" spans="1:5" ht="33.75" customHeight="1" x14ac:dyDescent="0.3">
      <c r="A148" s="24" t="s">
        <v>266</v>
      </c>
      <c r="B148" s="12" t="s">
        <v>227</v>
      </c>
      <c r="C148" s="13">
        <v>2934.3</v>
      </c>
      <c r="D148" s="13">
        <v>2934.3</v>
      </c>
      <c r="E148" s="47">
        <f t="shared" si="1"/>
        <v>1</v>
      </c>
    </row>
    <row r="149" spans="1:5" ht="48" customHeight="1" x14ac:dyDescent="0.3">
      <c r="A149" s="24" t="s">
        <v>267</v>
      </c>
      <c r="B149" s="12" t="s">
        <v>228</v>
      </c>
      <c r="C149" s="13">
        <f>C150</f>
        <v>3846.2</v>
      </c>
      <c r="D149" s="13">
        <f>D150</f>
        <v>3846.2</v>
      </c>
      <c r="E149" s="47">
        <f t="shared" si="1"/>
        <v>1</v>
      </c>
    </row>
    <row r="150" spans="1:5" ht="46.5" customHeight="1" x14ac:dyDescent="0.3">
      <c r="A150" s="24" t="s">
        <v>268</v>
      </c>
      <c r="B150" s="12" t="s">
        <v>229</v>
      </c>
      <c r="C150" s="13">
        <v>3846.2</v>
      </c>
      <c r="D150" s="13">
        <v>3846.2</v>
      </c>
      <c r="E150" s="47">
        <f t="shared" si="1"/>
        <v>1</v>
      </c>
    </row>
    <row r="151" spans="1:5" ht="31.5" customHeight="1" x14ac:dyDescent="0.3">
      <c r="A151" s="24" t="s">
        <v>269</v>
      </c>
      <c r="B151" s="12" t="s">
        <v>230</v>
      </c>
      <c r="C151" s="13">
        <f>C152</f>
        <v>1562.5</v>
      </c>
      <c r="D151" s="13">
        <f>D152</f>
        <v>1562.5</v>
      </c>
      <c r="E151" s="47">
        <f t="shared" si="1"/>
        <v>1</v>
      </c>
    </row>
    <row r="152" spans="1:5" ht="30.75" customHeight="1" x14ac:dyDescent="0.3">
      <c r="A152" s="24" t="s">
        <v>270</v>
      </c>
      <c r="B152" s="12" t="s">
        <v>231</v>
      </c>
      <c r="C152" s="13">
        <v>1562.5</v>
      </c>
      <c r="D152" s="13">
        <v>1562.5</v>
      </c>
      <c r="E152" s="47">
        <f t="shared" si="1"/>
        <v>1</v>
      </c>
    </row>
    <row r="153" spans="1:5" ht="18.75" customHeight="1" x14ac:dyDescent="0.3">
      <c r="A153" s="24" t="s">
        <v>37</v>
      </c>
      <c r="B153" s="12" t="s">
        <v>61</v>
      </c>
      <c r="C153" s="13">
        <f>C154</f>
        <v>14820.4</v>
      </c>
      <c r="D153" s="13">
        <f>D154</f>
        <v>12451.4</v>
      </c>
      <c r="E153" s="47">
        <f t="shared" si="1"/>
        <v>0.84015276240857195</v>
      </c>
    </row>
    <row r="154" spans="1:5" s="29" customFormat="1" ht="16.5" customHeight="1" x14ac:dyDescent="0.3">
      <c r="A154" s="24" t="s">
        <v>190</v>
      </c>
      <c r="B154" s="12" t="s">
        <v>151</v>
      </c>
      <c r="C154" s="13">
        <v>14820.4</v>
      </c>
      <c r="D154" s="13">
        <v>12451.4</v>
      </c>
      <c r="E154" s="47">
        <f t="shared" si="1"/>
        <v>0.84015276240857195</v>
      </c>
    </row>
    <row r="155" spans="1:5" ht="30.75" customHeight="1" x14ac:dyDescent="0.3">
      <c r="A155" s="24" t="s">
        <v>191</v>
      </c>
      <c r="B155" s="12" t="s">
        <v>62</v>
      </c>
      <c r="C155" s="13">
        <f>C156</f>
        <v>768.1</v>
      </c>
      <c r="D155" s="13">
        <f>D156</f>
        <v>768.1</v>
      </c>
      <c r="E155" s="47">
        <f t="shared" si="1"/>
        <v>1</v>
      </c>
    </row>
    <row r="156" spans="1:5" ht="47.25" customHeight="1" x14ac:dyDescent="0.3">
      <c r="A156" s="24" t="s">
        <v>192</v>
      </c>
      <c r="B156" s="12" t="s">
        <v>63</v>
      </c>
      <c r="C156" s="13">
        <f>C157</f>
        <v>768.1</v>
      </c>
      <c r="D156" s="13">
        <f>D157</f>
        <v>768.1</v>
      </c>
      <c r="E156" s="47">
        <f t="shared" si="1"/>
        <v>1</v>
      </c>
    </row>
    <row r="157" spans="1:5" ht="47.25" customHeight="1" x14ac:dyDescent="0.3">
      <c r="A157" s="24" t="s">
        <v>193</v>
      </c>
      <c r="B157" s="12" t="s">
        <v>152</v>
      </c>
      <c r="C157" s="13">
        <v>768.1</v>
      </c>
      <c r="D157" s="13">
        <v>768.1</v>
      </c>
      <c r="E157" s="47">
        <f t="shared" si="1"/>
        <v>1</v>
      </c>
    </row>
    <row r="158" spans="1:5" ht="34.5" hidden="1" customHeight="1" x14ac:dyDescent="0.3">
      <c r="A158" s="24" t="s">
        <v>54</v>
      </c>
      <c r="B158" s="12" t="s">
        <v>64</v>
      </c>
      <c r="C158" s="13">
        <f>C159</f>
        <v>0</v>
      </c>
      <c r="D158" s="13">
        <f>D159</f>
        <v>0</v>
      </c>
      <c r="E158" s="47" t="e">
        <f t="shared" si="1"/>
        <v>#DIV/0!</v>
      </c>
    </row>
    <row r="159" spans="1:5" ht="31.5" hidden="1" customHeight="1" x14ac:dyDescent="0.3">
      <c r="A159" s="24" t="s">
        <v>38</v>
      </c>
      <c r="B159" s="12" t="s">
        <v>65</v>
      </c>
      <c r="C159" s="13">
        <v>0</v>
      </c>
      <c r="D159" s="13">
        <v>0</v>
      </c>
      <c r="E159" s="47" t="e">
        <f t="shared" si="1"/>
        <v>#DIV/0!</v>
      </c>
    </row>
    <row r="160" spans="1:5" ht="46.5" hidden="1" customHeight="1" x14ac:dyDescent="0.3">
      <c r="A160" s="24" t="s">
        <v>119</v>
      </c>
      <c r="B160" s="51"/>
      <c r="C160" s="51"/>
      <c r="D160" s="51"/>
      <c r="E160" s="47" t="e">
        <f t="shared" si="1"/>
        <v>#DIV/0!</v>
      </c>
    </row>
    <row r="161" spans="1:6" ht="48.75" hidden="1" customHeight="1" x14ac:dyDescent="0.3">
      <c r="A161" s="24" t="s">
        <v>70</v>
      </c>
      <c r="B161" s="12" t="s">
        <v>68</v>
      </c>
      <c r="C161" s="13">
        <f>C162</f>
        <v>0</v>
      </c>
      <c r="D161" s="13">
        <f>D162</f>
        <v>0</v>
      </c>
      <c r="E161" s="47" t="e">
        <f t="shared" si="1"/>
        <v>#DIV/0!</v>
      </c>
    </row>
    <row r="162" spans="1:6" ht="31.5" hidden="1" customHeight="1" x14ac:dyDescent="0.3">
      <c r="A162" s="24" t="s">
        <v>69</v>
      </c>
      <c r="B162" s="12" t="s">
        <v>67</v>
      </c>
      <c r="C162" s="13"/>
      <c r="D162" s="13"/>
      <c r="E162" s="47" t="e">
        <f t="shared" si="1"/>
        <v>#DIV/0!</v>
      </c>
    </row>
    <row r="163" spans="1:6" ht="18.75" customHeight="1" x14ac:dyDescent="0.3">
      <c r="A163" s="24" t="s">
        <v>39</v>
      </c>
      <c r="B163" s="12" t="s">
        <v>66</v>
      </c>
      <c r="C163" s="13">
        <f>C166</f>
        <v>135402.6</v>
      </c>
      <c r="D163" s="13">
        <f>D166</f>
        <v>130997.6</v>
      </c>
      <c r="E163" s="47">
        <f t="shared" si="1"/>
        <v>0.96746738984332648</v>
      </c>
    </row>
    <row r="164" spans="1:6" ht="66" hidden="1" customHeight="1" x14ac:dyDescent="0.3">
      <c r="A164" s="24" t="s">
        <v>105</v>
      </c>
      <c r="B164" s="12" t="s">
        <v>104</v>
      </c>
      <c r="C164" s="13">
        <f>C165</f>
        <v>0</v>
      </c>
      <c r="D164" s="13">
        <f>D165</f>
        <v>0</v>
      </c>
      <c r="E164" s="47" t="e">
        <f t="shared" si="1"/>
        <v>#DIV/0!</v>
      </c>
    </row>
    <row r="165" spans="1:6" ht="67.5" hidden="1" customHeight="1" x14ac:dyDescent="0.3">
      <c r="A165" s="24" t="s">
        <v>103</v>
      </c>
      <c r="B165" s="12" t="s">
        <v>102</v>
      </c>
      <c r="C165" s="13">
        <v>0</v>
      </c>
      <c r="D165" s="13">
        <v>0</v>
      </c>
      <c r="E165" s="47" t="e">
        <f t="shared" si="1"/>
        <v>#DIV/0!</v>
      </c>
    </row>
    <row r="166" spans="1:6" ht="30" customHeight="1" x14ac:dyDescent="0.3">
      <c r="A166" s="24" t="s">
        <v>79</v>
      </c>
      <c r="B166" s="12" t="s">
        <v>78</v>
      </c>
      <c r="C166" s="13">
        <f>C167</f>
        <v>135402.6</v>
      </c>
      <c r="D166" s="13">
        <f>D167</f>
        <v>130997.6</v>
      </c>
      <c r="E166" s="47">
        <f t="shared" si="1"/>
        <v>0.96746738984332648</v>
      </c>
      <c r="F166" s="1"/>
    </row>
    <row r="167" spans="1:6" ht="30.75" customHeight="1" x14ac:dyDescent="0.3">
      <c r="A167" s="24" t="s">
        <v>194</v>
      </c>
      <c r="B167" s="12" t="s">
        <v>153</v>
      </c>
      <c r="C167" s="13">
        <v>135402.6</v>
      </c>
      <c r="D167" s="13">
        <v>130997.6</v>
      </c>
      <c r="E167" s="47">
        <f t="shared" si="1"/>
        <v>0.96746738984332648</v>
      </c>
      <c r="F167" s="1"/>
    </row>
    <row r="168" spans="1:6" ht="15.75" customHeight="1" x14ac:dyDescent="0.3">
      <c r="A168" s="24" t="s">
        <v>271</v>
      </c>
      <c r="B168" s="12" t="s">
        <v>233</v>
      </c>
      <c r="C168" s="13">
        <f>C169</f>
        <v>8500.4</v>
      </c>
      <c r="D168" s="13">
        <f>D169</f>
        <v>8500.4</v>
      </c>
      <c r="E168" s="47">
        <f t="shared" si="1"/>
        <v>1</v>
      </c>
      <c r="F168" s="1"/>
    </row>
    <row r="169" spans="1:6" ht="30.75" customHeight="1" x14ac:dyDescent="0.3">
      <c r="A169" s="24" t="s">
        <v>272</v>
      </c>
      <c r="B169" s="12" t="s">
        <v>232</v>
      </c>
      <c r="C169" s="13">
        <f>C170</f>
        <v>8500.4</v>
      </c>
      <c r="D169" s="13">
        <f>D170</f>
        <v>8500.4</v>
      </c>
      <c r="E169" s="47">
        <f t="shared" si="1"/>
        <v>1</v>
      </c>
      <c r="F169" s="1"/>
    </row>
    <row r="170" spans="1:6" ht="30.75" customHeight="1" x14ac:dyDescent="0.3">
      <c r="A170" s="24" t="s">
        <v>272</v>
      </c>
      <c r="B170" s="12" t="s">
        <v>234</v>
      </c>
      <c r="C170" s="13">
        <v>8500.4</v>
      </c>
      <c r="D170" s="13">
        <v>8500.4</v>
      </c>
      <c r="E170" s="47">
        <f t="shared" si="1"/>
        <v>1</v>
      </c>
      <c r="F170" s="1"/>
    </row>
    <row r="171" spans="1:6" ht="48" customHeight="1" x14ac:dyDescent="0.3">
      <c r="A171" s="24" t="s">
        <v>307</v>
      </c>
      <c r="B171" s="12" t="s">
        <v>40</v>
      </c>
      <c r="C171" s="13">
        <f>C173</f>
        <v>1264.5999999999999</v>
      </c>
      <c r="D171" s="13">
        <f>D173</f>
        <v>1264.5999999999999</v>
      </c>
      <c r="E171" s="47">
        <f t="shared" si="1"/>
        <v>1</v>
      </c>
      <c r="F171" s="1"/>
    </row>
    <row r="172" spans="1:6" ht="32.25" customHeight="1" x14ac:dyDescent="0.3">
      <c r="A172" s="24" t="s">
        <v>308</v>
      </c>
      <c r="B172" s="12"/>
      <c r="C172" s="13"/>
      <c r="D172" s="13"/>
      <c r="E172" s="47"/>
      <c r="F172" s="1"/>
    </row>
    <row r="173" spans="1:6" ht="96" customHeight="1" x14ac:dyDescent="0.3">
      <c r="A173" s="24" t="s">
        <v>195</v>
      </c>
      <c r="B173" s="12" t="s">
        <v>71</v>
      </c>
      <c r="C173" s="13">
        <f t="shared" ref="C173:D173" si="2">C174</f>
        <v>1264.5999999999999</v>
      </c>
      <c r="D173" s="13">
        <f t="shared" si="2"/>
        <v>1264.5999999999999</v>
      </c>
      <c r="E173" s="47">
        <f t="shared" si="1"/>
        <v>1</v>
      </c>
      <c r="F173" s="1"/>
    </row>
    <row r="174" spans="1:6" ht="96" customHeight="1" x14ac:dyDescent="0.3">
      <c r="A174" s="24" t="s">
        <v>196</v>
      </c>
      <c r="B174" s="12" t="s">
        <v>154</v>
      </c>
      <c r="C174" s="13">
        <f>C175+C177</f>
        <v>1264.5999999999999</v>
      </c>
      <c r="D174" s="13">
        <f>D175+D177</f>
        <v>1264.5999999999999</v>
      </c>
      <c r="E174" s="47">
        <f t="shared" si="1"/>
        <v>1</v>
      </c>
      <c r="F174" s="1"/>
    </row>
    <row r="175" spans="1:6" ht="32.25" customHeight="1" x14ac:dyDescent="0.3">
      <c r="A175" s="24" t="s">
        <v>273</v>
      </c>
      <c r="B175" s="12" t="s">
        <v>235</v>
      </c>
      <c r="C175" s="13">
        <f>C176</f>
        <v>1259</v>
      </c>
      <c r="D175" s="13">
        <f>D176</f>
        <v>1259</v>
      </c>
      <c r="E175" s="47">
        <f t="shared" si="1"/>
        <v>1</v>
      </c>
      <c r="F175" s="1"/>
    </row>
    <row r="176" spans="1:6" ht="47.25" customHeight="1" x14ac:dyDescent="0.3">
      <c r="A176" s="24" t="s">
        <v>274</v>
      </c>
      <c r="B176" s="12" t="s">
        <v>236</v>
      </c>
      <c r="C176" s="13">
        <v>1259</v>
      </c>
      <c r="D176" s="13">
        <v>1259</v>
      </c>
      <c r="E176" s="47">
        <f t="shared" ref="E176:E183" si="3">D176/C176</f>
        <v>1</v>
      </c>
      <c r="F176" s="1"/>
    </row>
    <row r="177" spans="1:6" ht="63.75" customHeight="1" x14ac:dyDescent="0.3">
      <c r="A177" s="24" t="s">
        <v>197</v>
      </c>
      <c r="B177" s="12" t="s">
        <v>155</v>
      </c>
      <c r="C177" s="13">
        <v>5.6</v>
      </c>
      <c r="D177" s="13">
        <v>5.6</v>
      </c>
      <c r="E177" s="47">
        <f t="shared" si="3"/>
        <v>1</v>
      </c>
      <c r="F177" s="1"/>
    </row>
    <row r="178" spans="1:6" ht="63" customHeight="1" x14ac:dyDescent="0.3">
      <c r="A178" s="24" t="s">
        <v>275</v>
      </c>
      <c r="B178" s="12" t="s">
        <v>237</v>
      </c>
      <c r="C178" s="13">
        <f>C179</f>
        <v>-595.5</v>
      </c>
      <c r="D178" s="13">
        <f>D179</f>
        <v>-595.5</v>
      </c>
      <c r="E178" s="47">
        <f t="shared" si="3"/>
        <v>1</v>
      </c>
      <c r="F178" s="1"/>
    </row>
    <row r="179" spans="1:6" ht="49.5" customHeight="1" x14ac:dyDescent="0.3">
      <c r="A179" s="24" t="s">
        <v>309</v>
      </c>
      <c r="B179" s="12" t="s">
        <v>238</v>
      </c>
      <c r="C179" s="13">
        <f>C181+C182+C183</f>
        <v>-595.5</v>
      </c>
      <c r="D179" s="13">
        <f>D181+D182+D183</f>
        <v>-595.5</v>
      </c>
      <c r="E179" s="47">
        <f t="shared" si="3"/>
        <v>1</v>
      </c>
      <c r="F179" s="1"/>
    </row>
    <row r="180" spans="1:6" ht="16.5" customHeight="1" x14ac:dyDescent="0.3">
      <c r="A180" s="24" t="s">
        <v>310</v>
      </c>
      <c r="B180" s="12"/>
      <c r="C180" s="13"/>
      <c r="D180" s="13"/>
      <c r="E180" s="47"/>
      <c r="F180" s="1"/>
    </row>
    <row r="181" spans="1:6" ht="47.25" customHeight="1" x14ac:dyDescent="0.3">
      <c r="A181" s="24" t="s">
        <v>276</v>
      </c>
      <c r="B181" s="12" t="s">
        <v>239</v>
      </c>
      <c r="C181" s="13">
        <v>-2.9</v>
      </c>
      <c r="D181" s="13">
        <v>-2.9</v>
      </c>
      <c r="E181" s="47">
        <f t="shared" si="3"/>
        <v>1</v>
      </c>
      <c r="F181" s="1"/>
    </row>
    <row r="182" spans="1:6" ht="48.75" customHeight="1" x14ac:dyDescent="0.3">
      <c r="A182" s="24" t="s">
        <v>277</v>
      </c>
      <c r="B182" s="12" t="s">
        <v>240</v>
      </c>
      <c r="C182" s="13">
        <v>-210.6</v>
      </c>
      <c r="D182" s="13">
        <v>-210.6</v>
      </c>
      <c r="E182" s="47">
        <f t="shared" si="3"/>
        <v>1</v>
      </c>
      <c r="F182" s="1"/>
    </row>
    <row r="183" spans="1:6" ht="62.25" customHeight="1" x14ac:dyDescent="0.3">
      <c r="A183" s="24" t="s">
        <v>278</v>
      </c>
      <c r="B183" s="12" t="s">
        <v>241</v>
      </c>
      <c r="C183" s="13">
        <v>-382</v>
      </c>
      <c r="D183" s="13">
        <v>-382</v>
      </c>
      <c r="E183" s="47">
        <f t="shared" si="3"/>
        <v>1</v>
      </c>
      <c r="F183" s="2"/>
    </row>
    <row r="184" spans="1:6" ht="111.75" customHeight="1" x14ac:dyDescent="0.3">
      <c r="A184" s="36" t="s">
        <v>279</v>
      </c>
      <c r="B184" s="37"/>
      <c r="C184" s="52" t="s">
        <v>120</v>
      </c>
      <c r="D184" s="52"/>
      <c r="E184" s="52"/>
    </row>
    <row r="185" spans="1:6" ht="51" customHeight="1" x14ac:dyDescent="0.3">
      <c r="A185" s="23"/>
      <c r="B185" s="10"/>
      <c r="C185" s="11"/>
      <c r="D185" s="11"/>
    </row>
    <row r="186" spans="1:6" ht="36.75" customHeight="1" x14ac:dyDescent="0.3">
      <c r="A186" s="23"/>
      <c r="B186" s="19"/>
      <c r="C186" s="15"/>
      <c r="D186" s="15"/>
    </row>
    <row r="187" spans="1:6" ht="28.5" hidden="1" customHeight="1" x14ac:dyDescent="0.3">
      <c r="A187" s="26" t="s">
        <v>80</v>
      </c>
      <c r="B187" s="19"/>
      <c r="C187" s="15"/>
      <c r="D187" s="28" t="s">
        <v>86</v>
      </c>
    </row>
    <row r="188" spans="1:6" ht="16.5" customHeight="1" x14ac:dyDescent="0.3">
      <c r="A188" s="27"/>
      <c r="B188" s="19"/>
      <c r="C188" s="15"/>
      <c r="D188" s="20"/>
    </row>
    <row r="189" spans="1:6" ht="84.75" customHeight="1" x14ac:dyDescent="0.3">
      <c r="A189" s="23"/>
      <c r="B189" s="19"/>
      <c r="C189" s="15"/>
      <c r="D189" s="15"/>
    </row>
    <row r="190" spans="1:6" ht="75.75" customHeight="1" x14ac:dyDescent="0.3">
      <c r="A190" s="23"/>
      <c r="B190" s="19"/>
      <c r="C190" s="15"/>
      <c r="D190" s="15"/>
    </row>
    <row r="191" spans="1:6" x14ac:dyDescent="0.3">
      <c r="A191" s="23"/>
      <c r="B191" s="19"/>
      <c r="C191" s="15"/>
      <c r="D191" s="15"/>
    </row>
    <row r="192" spans="1:6" x14ac:dyDescent="0.3">
      <c r="A192" s="23"/>
      <c r="B192" s="19"/>
      <c r="C192" s="15"/>
      <c r="D192" s="15"/>
    </row>
    <row r="193" spans="1:4" x14ac:dyDescent="0.3">
      <c r="A193" s="23"/>
      <c r="B193" s="19"/>
      <c r="C193" s="15"/>
      <c r="D193" s="15"/>
    </row>
    <row r="194" spans="1:4" x14ac:dyDescent="0.3">
      <c r="A194" s="23"/>
      <c r="B194" s="19"/>
      <c r="C194" s="15"/>
      <c r="D194" s="15"/>
    </row>
    <row r="195" spans="1:4" x14ac:dyDescent="0.3">
      <c r="A195" s="23"/>
      <c r="B195" s="19"/>
      <c r="C195" s="15"/>
      <c r="D195" s="15"/>
    </row>
    <row r="196" spans="1:4" x14ac:dyDescent="0.3">
      <c r="A196" s="23"/>
      <c r="B196" s="19"/>
      <c r="C196" s="15"/>
      <c r="D196" s="15"/>
    </row>
    <row r="197" spans="1:4" x14ac:dyDescent="0.3">
      <c r="A197" s="23"/>
    </row>
    <row r="198" spans="1:4" x14ac:dyDescent="0.3">
      <c r="A198" s="23"/>
    </row>
    <row r="199" spans="1:4" x14ac:dyDescent="0.3">
      <c r="A199" s="23"/>
    </row>
    <row r="200" spans="1:4" x14ac:dyDescent="0.3">
      <c r="A200" s="23"/>
    </row>
    <row r="201" spans="1:4" x14ac:dyDescent="0.3">
      <c r="A201" s="23"/>
    </row>
    <row r="202" spans="1:4" x14ac:dyDescent="0.3">
      <c r="A202" s="23"/>
    </row>
    <row r="203" spans="1:4" x14ac:dyDescent="0.3">
      <c r="A203" s="23"/>
    </row>
    <row r="204" spans="1:4" x14ac:dyDescent="0.3">
      <c r="A204" s="23"/>
    </row>
    <row r="205" spans="1:4" x14ac:dyDescent="0.3">
      <c r="A205" s="23"/>
    </row>
    <row r="206" spans="1:4" x14ac:dyDescent="0.3">
      <c r="A206" s="23"/>
    </row>
  </sheetData>
  <mergeCells count="7">
    <mergeCell ref="C184:E184"/>
    <mergeCell ref="A11:D11"/>
    <mergeCell ref="A15:D15"/>
    <mergeCell ref="A16:D16"/>
    <mergeCell ref="A13:D13"/>
    <mergeCell ref="A12:D12"/>
    <mergeCell ref="A14:D14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rowBreaks count="12" manualBreakCount="12">
    <brk id="29" max="4" man="1"/>
    <brk id="37" max="4" man="1"/>
    <brk id="41" max="4" man="1"/>
    <brk id="73" max="4" man="1"/>
    <brk id="82" max="4" man="1"/>
    <brk id="96" max="4" man="1"/>
    <brk id="103" max="4" man="1"/>
    <brk id="110" max="4" man="1"/>
    <brk id="117" max="4" man="1"/>
    <brk id="149" max="4" man="1"/>
    <brk id="171" max="4" man="1"/>
    <brk id="18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ФинУпр администрации МО ТР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vedbud</dc:creator>
  <cp:lastModifiedBy>Нагучева Зарина Васильевна</cp:lastModifiedBy>
  <cp:lastPrinted>2025-04-24T13:15:29Z</cp:lastPrinted>
  <dcterms:created xsi:type="dcterms:W3CDTF">2014-03-25T10:12:32Z</dcterms:created>
  <dcterms:modified xsi:type="dcterms:W3CDTF">2025-06-30T13:59:10Z</dcterms:modified>
</cp:coreProperties>
</file>