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0" windowWidth="15480" windowHeight="10680"/>
  </bookViews>
  <sheets>
    <sheet name="Лист1" sheetId="1" r:id="rId1"/>
  </sheets>
  <definedNames>
    <definedName name="_xlnm.Print_Titles" localSheetId="0">Лист1!$20:$20</definedName>
    <definedName name="_xlnm.Print_Area" localSheetId="0">Лист1!$A$1:$E$118</definedName>
  </definedNames>
  <calcPr calcId="144525"/>
</workbook>
</file>

<file path=xl/calcChain.xml><?xml version="1.0" encoding="utf-8"?>
<calcChain xmlns="http://schemas.openxmlformats.org/spreadsheetml/2006/main">
  <c r="E95" i="1" l="1"/>
  <c r="E78" i="1"/>
  <c r="E81" i="1"/>
  <c r="E83" i="1"/>
  <c r="E27" i="1"/>
  <c r="D94" i="1" l="1"/>
  <c r="C94" i="1"/>
  <c r="C93" i="1" s="1"/>
  <c r="D82" i="1"/>
  <c r="E82" i="1" s="1"/>
  <c r="C82" i="1"/>
  <c r="D93" i="1" l="1"/>
  <c r="E93" i="1" s="1"/>
  <c r="E94" i="1"/>
  <c r="D77" i="1"/>
  <c r="D80" i="1"/>
  <c r="C77" i="1"/>
  <c r="C80" i="1"/>
  <c r="E80" i="1" l="1"/>
  <c r="E76" i="1"/>
  <c r="C43" i="1"/>
  <c r="D46" i="1"/>
  <c r="C46" i="1"/>
  <c r="C24" i="1"/>
  <c r="D24" i="1"/>
  <c r="C42" i="1" l="1"/>
  <c r="E110" i="1"/>
  <c r="E108" i="1"/>
  <c r="E92" i="1"/>
  <c r="E88" i="1"/>
  <c r="E90" i="1"/>
  <c r="E69" i="1"/>
  <c r="E70" i="1"/>
  <c r="E71" i="1"/>
  <c r="E72" i="1"/>
  <c r="E73" i="1"/>
  <c r="E67" i="1"/>
  <c r="E60" i="1"/>
  <c r="E64" i="1"/>
  <c r="D87" i="1"/>
  <c r="C87" i="1"/>
  <c r="D89" i="1"/>
  <c r="C89" i="1"/>
  <c r="D91" i="1"/>
  <c r="C91" i="1"/>
  <c r="D40" i="1"/>
  <c r="C40" i="1"/>
  <c r="D33" i="1"/>
  <c r="C33" i="1"/>
  <c r="D38" i="1"/>
  <c r="C38" i="1"/>
  <c r="D86" i="1" l="1"/>
  <c r="C86" i="1"/>
  <c r="E89" i="1"/>
  <c r="E87" i="1"/>
  <c r="E91" i="1"/>
  <c r="E117" i="1"/>
  <c r="C32" i="1"/>
  <c r="D35" i="1"/>
  <c r="C35" i="1"/>
  <c r="D116" i="1"/>
  <c r="C116" i="1"/>
  <c r="D109" i="1"/>
  <c r="C109" i="1"/>
  <c r="E109" i="1" l="1"/>
  <c r="E86" i="1"/>
  <c r="D75" i="1"/>
  <c r="C75" i="1"/>
  <c r="C74" i="1" s="1"/>
  <c r="C68" i="1" s="1"/>
  <c r="C66" i="1"/>
  <c r="C65" i="1" s="1"/>
  <c r="D66" i="1"/>
  <c r="D63" i="1"/>
  <c r="C63" i="1"/>
  <c r="C62" i="1" s="1"/>
  <c r="D59" i="1"/>
  <c r="C59" i="1"/>
  <c r="C58" i="1" s="1"/>
  <c r="C55" i="1" s="1"/>
  <c r="D65" i="1" l="1"/>
  <c r="E66" i="1"/>
  <c r="D58" i="1"/>
  <c r="D55" i="1" s="1"/>
  <c r="E59" i="1"/>
  <c r="D74" i="1"/>
  <c r="E75" i="1"/>
  <c r="D62" i="1"/>
  <c r="E62" i="1" s="1"/>
  <c r="E63" i="1"/>
  <c r="C61" i="1"/>
  <c r="E50" i="1"/>
  <c r="E52" i="1"/>
  <c r="E53" i="1"/>
  <c r="E56" i="1"/>
  <c r="E57" i="1"/>
  <c r="E98" i="1"/>
  <c r="E100" i="1"/>
  <c r="E102" i="1"/>
  <c r="E103" i="1"/>
  <c r="E105" i="1"/>
  <c r="E112" i="1"/>
  <c r="E25" i="1"/>
  <c r="E26" i="1"/>
  <c r="E28" i="1"/>
  <c r="E29" i="1"/>
  <c r="E33" i="1"/>
  <c r="E34" i="1"/>
  <c r="E35" i="1"/>
  <c r="E36" i="1"/>
  <c r="E38" i="1"/>
  <c r="E39" i="1"/>
  <c r="E40" i="1"/>
  <c r="E41" i="1"/>
  <c r="E44" i="1"/>
  <c r="E48" i="1"/>
  <c r="D114" i="1"/>
  <c r="C114" i="1"/>
  <c r="E77" i="1"/>
  <c r="D68" i="1" l="1"/>
  <c r="E68" i="1" s="1"/>
  <c r="E74" i="1"/>
  <c r="D61" i="1"/>
  <c r="E61" i="1" s="1"/>
  <c r="E116" i="1"/>
  <c r="E114" i="1"/>
  <c r="D49" i="1"/>
  <c r="C49" i="1"/>
  <c r="D43" i="1"/>
  <c r="D42" i="1" s="1"/>
  <c r="E49" i="1" l="1"/>
  <c r="E43" i="1"/>
  <c r="C47" i="1"/>
  <c r="E46" i="1" s="1"/>
  <c r="D32" i="1"/>
  <c r="C30" i="1"/>
  <c r="C23" i="1"/>
  <c r="E24" i="1" l="1"/>
  <c r="D30" i="1"/>
  <c r="E32" i="1"/>
  <c r="E58" i="1"/>
  <c r="D47" i="1"/>
  <c r="E47" i="1" s="1"/>
  <c r="C22" i="1"/>
  <c r="E30" i="1" l="1"/>
  <c r="E42" i="1"/>
  <c r="E65" i="1" l="1"/>
  <c r="D111" i="1"/>
  <c r="D106" i="1" s="1"/>
  <c r="D23" i="1" l="1"/>
  <c r="D22" i="1" s="1"/>
  <c r="D101" i="1"/>
  <c r="C101" i="1"/>
  <c r="E101" i="1" l="1"/>
  <c r="E23" i="1"/>
  <c r="E55" i="1" l="1"/>
  <c r="C113" i="1"/>
  <c r="D113" i="1" l="1"/>
  <c r="E113" i="1" s="1"/>
  <c r="D107" i="1"/>
  <c r="C107" i="1"/>
  <c r="C111" i="1"/>
  <c r="E107" i="1" l="1"/>
  <c r="E111" i="1"/>
  <c r="C106" i="1"/>
  <c r="E106" i="1" s="1"/>
  <c r="C104" i="1" l="1"/>
  <c r="C97" i="1"/>
  <c r="C96" i="1" s="1"/>
  <c r="C99" i="1"/>
  <c r="C85" i="1" l="1"/>
  <c r="C84" i="1" s="1"/>
  <c r="D104" i="1"/>
  <c r="E104" i="1" s="1"/>
  <c r="D99" i="1" l="1"/>
  <c r="E99" i="1" s="1"/>
  <c r="E22" i="1" l="1"/>
  <c r="C51" i="1"/>
  <c r="D54" i="1"/>
  <c r="E54" i="1" s="1"/>
  <c r="D51" i="1"/>
  <c r="E51" i="1" s="1"/>
  <c r="D97" i="1" l="1"/>
  <c r="D96" i="1" s="1"/>
  <c r="D85" i="1" s="1"/>
  <c r="D84" i="1" l="1"/>
  <c r="E97" i="1"/>
  <c r="C21" i="1"/>
  <c r="E96" i="1" l="1"/>
  <c r="E84" i="1"/>
  <c r="E85" i="1" l="1"/>
  <c r="D21" i="1"/>
  <c r="E21" i="1" s="1"/>
</calcChain>
</file>

<file path=xl/sharedStrings.xml><?xml version="1.0" encoding="utf-8"?>
<sst xmlns="http://schemas.openxmlformats.org/spreadsheetml/2006/main" count="195" uniqueCount="195">
  <si>
    <t>Наименование показателя</t>
  </si>
  <si>
    <t>Код бюджетной классификации</t>
  </si>
  <si>
    <t>2</t>
  </si>
  <si>
    <t>Доходы, всего</t>
  </si>
  <si>
    <t>1 00 00000 00 0000 000</t>
  </si>
  <si>
    <t>1 01 00000 00 0000 000</t>
  </si>
  <si>
    <t>Налог на доходы физических лиц</t>
  </si>
  <si>
    <t>1 01 02000 01 0000 110</t>
  </si>
  <si>
    <t>1 01 02010 01 0000 110</t>
  </si>
  <si>
    <t>1 01 02030 01 0000 110</t>
  </si>
  <si>
    <t>1 11 00000 00 0000 000</t>
  </si>
  <si>
    <t>Проценты, полученные от предоставления бюджетных кредитов внутри страны</t>
  </si>
  <si>
    <t>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</si>
  <si>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</si>
  <si>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1 11 03050 05 0000 120</t>
  </si>
  <si>
    <t>1 11 05000 00 0000 120</t>
  </si>
  <si>
    <t>1 13 00000 00 0000 000</t>
  </si>
  <si>
    <t>Доходы от компенсации затрат государства</t>
  </si>
  <si>
    <t>1 13 02000 00 0000 130</t>
  </si>
  <si>
    <t>1 13 02990 00 0000 130</t>
  </si>
  <si>
    <t>1 14 00000 00 0000 000</t>
  </si>
  <si>
    <t>1 16 00000 00 0000 000</t>
  </si>
  <si>
    <t>2 00 00000 00 0000 000</t>
  </si>
  <si>
    <t>2 02 00000 00 0000 000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</si>
  <si>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</si>
  <si>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Иные межбюджетные трансферты</t>
  </si>
  <si>
    <t>2 18 00000 00 0000 000</t>
  </si>
  <si>
    <t xml:space="preserve">Исполнение                         </t>
  </si>
  <si>
    <t>Задолженность и перерасчеты по отмененным налогам, сборам и иным обязательным платежам</t>
  </si>
  <si>
    <t>1 09 00000 00 0000 000</t>
  </si>
  <si>
    <t>Прочие налоги и сборы (по отмененным местным налогам и сборам)</t>
  </si>
  <si>
    <t>1 09 07000 00 0000 110</t>
  </si>
  <si>
    <t>Целевые сборы с граждан и предприятий, учреждений, организаций на содержание милиции, на благоустройство территории, на нужды образования и другие цели</t>
  </si>
  <si>
    <t>1 09 07033 05 0000 110</t>
  </si>
  <si>
    <t>Целевые сборы с граждан и предприятий, учреждений, организаций на содержание милиции, на благоустройство территории, на нужды образования и другие цели, мобилизируемые на территориях муниципальных районов</t>
  </si>
  <si>
    <t>1 09 07030 00 0000 110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</si>
  <si>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</si>
  <si>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1 14 02053 05 0000 410</t>
  </si>
  <si>
    <t>114 02053 05 0000 440</t>
  </si>
  <si>
    <t>2 02 20000 00 0000 150</t>
  </si>
  <si>
    <t>2 02 30000 00 0000 150</t>
  </si>
  <si>
    <t>2 02 30024 00 0000 150</t>
  </si>
  <si>
    <t>2 02 30027 00 0000 150</t>
  </si>
  <si>
    <t>2 02 30027 05 0000 150</t>
  </si>
  <si>
    <t>2 02 40000 00 0000 150</t>
  </si>
  <si>
    <t>2 02 35082 05 0000 150</t>
  </si>
  <si>
    <t>2 02 35082 00 0000 150</t>
  </si>
  <si>
    <t>Субвенции бюджетам муниципальных районов на предоставление жилых помещений детям-сиротам  детям, оставшимся без попечения родителей, лицам из их числа по договорам  найма специализированных жилых помещений</t>
  </si>
  <si>
    <t>Субвенции бюджетам муниципальных образований на предоставление жилых помещений детям-сиротам  детям, оставшимся без попечения родителей, лицам из их числа по договорам  найма специализированных жилых помещений</t>
  </si>
  <si>
    <t>2 18 00000 00 0000 150</t>
  </si>
  <si>
    <t>1 06 00000 00 0000 000</t>
  </si>
  <si>
    <t>2 02 49999 00 0000 150</t>
  </si>
  <si>
    <t>Прочие межбюджетные трансферты, передаваемые бюджетам</t>
  </si>
  <si>
    <t>Начальник 
финансового управления
администрации муниципального 
образования Туапсинский район</t>
  </si>
  <si>
    <t xml:space="preserve">      Ю.Н. Кулакова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</si>
  <si>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бюджетах и автономных </t>
  </si>
  <si>
    <t xml:space="preserve">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 </t>
  </si>
  <si>
    <t>2 02 45179 05 0000 150</t>
  </si>
  <si>
    <t xml:space="preserve"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</si>
  <si>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2 02 45179 00 0000 150</t>
  </si>
  <si>
    <t xml:space="preserve"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</si>
  <si>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НАЛОГИ НА ПРИБЫЛЬ, ДОХОДЫ</t>
  </si>
  <si>
    <t>НАЛОГОВЫЕ И НЕНАЛОГОВЫЕ ДОХОДЫ</t>
  </si>
  <si>
    <t>НАЛОГИ НА ИМУЩЕСТВО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</si>
  <si>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</si>
  <si>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</si>
  <si>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</si>
  <si>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</si>
  <si>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</si>
  <si>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
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</si>
  <si>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</t>
  </si>
  <si>
    <t>1 01 02130 01 0000 110</t>
  </si>
  <si>
    <t>имущества муниципальных бюджетных и автономных учреждений), в части реализации материальных запасов по указанному имуществу</t>
  </si>
  <si>
    <t>посещающими образовательные организации, реализующие образовательные программы дошкольного образования</t>
  </si>
  <si>
    <t>Ю.Н. Кулакова</t>
  </si>
  <si>
    <t>% исполнения</t>
  </si>
  <si>
    <t>1 03 00000 00 0000 000</t>
  </si>
  <si>
    <t>1 03 02000 01 0000 110</t>
  </si>
  <si>
    <t>1 03 02230 01 0000 110</t>
  </si>
  <si>
    <t>1 03 02231 01 0000 110</t>
  </si>
  <si>
    <t>1 03 02240 01 0000 110</t>
  </si>
  <si>
    <t>1 03 02241 01 0000 110</t>
  </si>
  <si>
    <t>1 03 02250 01 0000 110</t>
  </si>
  <si>
    <t>1 03 02251 01 0000 110</t>
  </si>
  <si>
    <t>1 03 02260 01 0000 110</t>
  </si>
  <si>
    <t>1 03 02261 01 0000 110</t>
  </si>
  <si>
    <t>1 06 01000 00 0000 110</t>
  </si>
  <si>
    <t>1 06 06030 00 0000 110</t>
  </si>
  <si>
    <t>1 06 06000 00 0000 110</t>
  </si>
  <si>
    <t>1 06 06040 00 0000 110</t>
  </si>
  <si>
    <t>2 02 35118 00 0000 150</t>
  </si>
  <si>
    <t>Налог на имущество физических лиц</t>
  </si>
  <si>
    <t>Земельный налог</t>
  </si>
  <si>
    <t xml:space="preserve">Земельный налог с организаций
</t>
  </si>
  <si>
    <t>Земельный налог с физических лиц</t>
  </si>
  <si>
    <t xml:space="preserve">Субвенции бюджетам бюджетной системы Российской Федерации
</t>
  </si>
  <si>
    <t xml:space="preserve">Субвенции местным бюджетам на выполнение передаваемых полномочий субъектов Российской Федерации
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</si>
  <si>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
</t>
  </si>
  <si>
    <t>1 11 05070 00 0000 120</t>
  </si>
  <si>
    <t>1 13 01000 00 0000 130</t>
  </si>
  <si>
    <t>1 13 01990 00 0000 130</t>
  </si>
  <si>
    <t>1 14 02000 00 0000 000</t>
  </si>
  <si>
    <t>2 02 40014 00 0000 150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</si>
  <si>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</si>
  <si>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</si>
  <si>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</si>
  <si>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</si>
  <si>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</si>
  <si>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</si>
  <si>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</si>
  <si>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</si>
  <si>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Доходы от оказания платных услуг (работ)</t>
  </si>
  <si>
    <t>Прочие доходы от оказания платных услуг (работ)</t>
  </si>
  <si>
    <t>Прочие доходы от компенсации затрат государства</t>
  </si>
  <si>
    <t>ДОХОДЫ ОТ ИСПОЛЬЗОВАНИЯ ИМУЩЕСТВА, НАХОДЯЩЕГОСЯ В ГОСУДАРСТВЕННОЙ И МУНИЦИПАЛЬНОЙ СОБСТВЕННОСТИ</t>
  </si>
  <si>
    <t>1 06 01030 10 0000 110</t>
  </si>
  <si>
    <t>1 06 06033 10 0000 110</t>
  </si>
  <si>
    <t>1 06 06043 10 0000 110</t>
  </si>
  <si>
    <t>1 11 05075 10 0000 120</t>
  </si>
  <si>
    <t>1 13 01995 10 0000 130</t>
  </si>
  <si>
    <t>1 13 02995 10 0000 130</t>
  </si>
  <si>
    <t>1 14 02050 10 0000 440</t>
  </si>
  <si>
    <t>2 02 10000 00 0000 150</t>
  </si>
  <si>
    <t>2 02 15001 00 0000 150</t>
  </si>
  <si>
    <t>2 02 15001 10 0000 150</t>
  </si>
  <si>
    <t>2 02 15002 00 0000 150</t>
  </si>
  <si>
    <t>2 02 15002 10 0000 150</t>
  </si>
  <si>
    <t>2 02 16001 00 0000 150</t>
  </si>
  <si>
    <t>2 02 16001 10 0000 150</t>
  </si>
  <si>
    <t>2 02 30024 10 0000 150</t>
  </si>
  <si>
    <t>2 02 35118 10 0000 150</t>
  </si>
  <si>
    <t>2 02 40014 10 0000 150</t>
  </si>
  <si>
    <t>2 02 49999 10 0000 150</t>
  </si>
  <si>
    <t>2 18 00000 10 0000 150</t>
  </si>
  <si>
    <t>2 18 60010 10 0000 150</t>
  </si>
  <si>
    <t xml:space="preserve">Земельный налог с организаций, обладающих земельным участком, расположенным в границах сельских поселений
</t>
  </si>
  <si>
    <t xml:space="preserve">Земельный налог с физических лиц, обладающих земельным участком, расположенным в границах сельских поселений
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</si>
  <si>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</si>
  <si>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 xml:space="preserve">Доходы от сдачи в аренду имущества, составляющего казну сельских поселений (за исключением земельных участков)
</t>
  </si>
  <si>
    <t xml:space="preserve">Прочие доходы от оказания платных услуг (работ) получателями средств бюджетов сельских поселений
</t>
  </si>
  <si>
    <t xml:space="preserve">Прочие доходы от компенсации затрат бюджетов сельских поселений
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</si>
  <si>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</si>
  <si>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</si>
  <si>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</si>
  <si>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</si>
  <si>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</si>
  <si>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</si>
  <si>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</si>
  <si>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</si>
  <si>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Субвенции бюджетам сельских поселений на выполнение передаваемых полномочий субъектов Российской Федерации
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</si>
  <si>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</si>
  <si>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
</t>
  </si>
  <si>
    <t xml:space="preserve">Прочие межбюджетные трансферты, передаваемые бюджетам сельских поселений
</t>
  </si>
  <si>
    <t xml:space="preserve"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</si>
  <si>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</si>
  <si>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>Акцизы по подакцизным товарам (продукции),производимым на территории Российской Федерации</t>
  </si>
  <si>
    <t>1 01 02040 01 0000 110</t>
  </si>
  <si>
    <t>1 14 02052 10 0000 440</t>
  </si>
  <si>
    <t>1 16 07000 00 0000 140</t>
  </si>
  <si>
    <t>1 16 07010 00 0000 140</t>
  </si>
  <si>
    <t>1 16 07010 10 0000 140</t>
  </si>
  <si>
    <t>1 16 07090 00 0000 140</t>
  </si>
  <si>
    <t>1 16 07090 10 0000 140</t>
  </si>
  <si>
    <t>2 02 20077 00 0000 150</t>
  </si>
  <si>
    <t>2 02 20077 10 0000 150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</si>
  <si>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</si>
  <si>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
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</si>
  <si>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</si>
  <si>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</si>
  <si>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</si>
  <si>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</si>
  <si>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</si>
  <si>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</si>
  <si>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сельских поселений на софинансирование капитальных вложений в объекты муниципальной собственности</t>
  </si>
  <si>
    <t>Начальник финансового 
управления администрации 
Туапсинского муниципального округа</t>
  </si>
  <si>
    <t xml:space="preserve">            (тыс. рублей)</t>
  </si>
  <si>
    <t xml:space="preserve"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</si>
  <si>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– налоговым резидентом Российской Федерации в виде дивидендов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</si>
  <si>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– налоговым резидентом Российской Федерации в виде дивидендов)
</t>
  </si>
  <si>
    <t xml:space="preserve">Налог на доходы физических лиц в отношении доходов от долевого участия в организации, полученных физическим лицом – налоговым резидентом Российской Федерации в виде дивидендов (в части суммы налога, не превышающей 650 000 рублей)
</t>
  </si>
  <si>
    <t xml:space="preserve">НАЛОГИ НА ТОВАРЫ (РАБОТЫ, УСЛУГИ), РЕАЛИЗУЕМЫЕ НА ТЕРРИТОРИИ РОССИЙСКОЙ </t>
  </si>
  <si>
    <t>ФЕДЕРАЦИИ</t>
  </si>
  <si>
    <t>расположенным в границах сельских поселений</t>
  </si>
  <si>
    <t xml:space="preserve">Налог на имущество физических лиц, взимаемый по ставкам, применяемым к объектам налогообложения, 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</si>
  <si>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</t>
  </si>
  <si>
    <t xml:space="preserve">фондов субъектов Российской Федерации)
</t>
  </si>
  <si>
    <t>казенным учреждением, Центральным банком Российской Федерации, иной организацией, действующей от имени Российской Федерации</t>
  </si>
  <si>
    <t xml:space="preserve"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</si>
  <si>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</si>
  <si>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 xml:space="preserve">Доходы бюджетов бюджетной системы Российской Федерации от возврата бюджетами бюджетной системы Российской Федерации остатков субсидий, </t>
  </si>
  <si>
    <t xml:space="preserve">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</si>
  <si>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>ИСПОЛНЕНИЕ</t>
  </si>
  <si>
    <t>по доходам бюджета Вельяминовского сельского                                                                                                                                                                                                                       поселения Туапсинского района по кодам видов                                                                                                                                  доходов, подвидов доходов, классификации операций                                                                                                                                                                                                             сектора государственного управления, относящихся                                                                                                                      к доходам  местного бюджета за 2024 год</t>
  </si>
  <si>
    <t>-</t>
  </si>
  <si>
    <t xml:space="preserve">Бюджет, утвержденный решением Совета МО Туапсинский муниципальный округ Краснодарского края от 20 декабря 2024 г.              № 112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</si>
</sst>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Cyr"/>
      <charset val="204"/>
    </font>
    <font>
      <sz val="12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5">
    <xf numFmtId="0" fontId="0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7" borderId="1" applyNumberFormat="0" applyAlignment="0" applyProtection="0"/>
    <xf numFmtId="0" fontId="9" fillId="15" borderId="2" applyNumberFormat="0" applyAlignment="0" applyProtection="0"/>
    <xf numFmtId="0" fontId="10" fillId="15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4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7" borderId="1" applyNumberFormat="0" applyAlignment="0" applyProtection="0"/>
    <xf numFmtId="0" fontId="9" fillId="15" borderId="2" applyNumberFormat="0" applyAlignment="0" applyProtection="0"/>
    <xf numFmtId="0" fontId="10" fillId="15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4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5" fillId="0" borderId="0"/>
  </cellStyleXfs>
  <cellXfs count="50">
    <xf numFmtId="0" fontId="0" fillId="0" borderId="0" xfId="0"/>
    <xf numFmtId="0" fontId="3" fillId="18" borderId="0" xfId="1" applyFont="1" applyFill="1" applyBorder="1"/>
    <xf numFmtId="3" fontId="23" fillId="18" borderId="10" xfId="1" applyNumberFormat="1" applyFont="1" applyFill="1" applyBorder="1" applyAlignment="1">
      <alignment horizontal="center" vertical="top"/>
    </xf>
    <xf numFmtId="0" fontId="22" fillId="18" borderId="0" xfId="1" applyFont="1" applyFill="1"/>
    <xf numFmtId="0" fontId="23" fillId="18" borderId="10" xfId="1" applyNumberFormat="1" applyFont="1" applyFill="1" applyBorder="1" applyAlignment="1">
      <alignment horizontal="center" vertical="top" wrapText="1"/>
    </xf>
    <xf numFmtId="49" fontId="23" fillId="18" borderId="10" xfId="1" applyNumberFormat="1" applyFont="1" applyFill="1" applyBorder="1" applyAlignment="1">
      <alignment horizontal="center" vertical="top"/>
    </xf>
    <xf numFmtId="4" fontId="3" fillId="18" borderId="0" xfId="1" applyNumberFormat="1" applyFont="1" applyFill="1" applyBorder="1"/>
    <xf numFmtId="165" fontId="23" fillId="18" borderId="0" xfId="44" applyNumberFormat="1" applyFont="1" applyFill="1" applyBorder="1" applyAlignment="1" applyProtection="1">
      <alignment horizontal="center"/>
      <protection hidden="1"/>
    </xf>
    <xf numFmtId="0" fontId="24" fillId="18" borderId="0" xfId="0" applyFont="1" applyFill="1"/>
    <xf numFmtId="0" fontId="3" fillId="18" borderId="0" xfId="1" applyFont="1" applyFill="1" applyBorder="1" applyAlignment="1">
      <alignment horizontal="center" vertical="top"/>
    </xf>
    <xf numFmtId="165" fontId="3" fillId="18" borderId="0" xfId="1" applyNumberFormat="1" applyFont="1" applyFill="1" applyBorder="1" applyAlignment="1">
      <alignment horizontal="center" vertical="top"/>
    </xf>
    <xf numFmtId="0" fontId="23" fillId="18" borderId="10" xfId="70" applyNumberFormat="1" applyFont="1" applyFill="1" applyBorder="1" applyAlignment="1">
      <alignment horizontal="center" vertical="top"/>
    </xf>
    <xf numFmtId="165" fontId="23" fillId="18" borderId="10" xfId="70" applyNumberFormat="1" applyFont="1" applyFill="1" applyBorder="1" applyAlignment="1">
      <alignment horizontal="center" vertical="top"/>
    </xf>
    <xf numFmtId="164" fontId="3" fillId="18" borderId="0" xfId="1" applyNumberFormat="1" applyFont="1" applyFill="1" applyBorder="1" applyAlignment="1">
      <alignment horizontal="center" vertical="top" wrapText="1"/>
    </xf>
    <xf numFmtId="165" fontId="22" fillId="18" borderId="0" xfId="1" applyNumberFormat="1" applyFont="1" applyFill="1" applyAlignment="1">
      <alignment horizontal="center" vertical="top"/>
    </xf>
    <xf numFmtId="164" fontId="3" fillId="18" borderId="0" xfId="1" applyNumberFormat="1" applyFont="1" applyFill="1" applyBorder="1" applyAlignment="1">
      <alignment horizontal="center" vertical="top"/>
    </xf>
    <xf numFmtId="0" fontId="3" fillId="18" borderId="0" xfId="63" applyFont="1" applyFill="1" applyAlignment="1" applyProtection="1">
      <alignment horizontal="center" vertical="top"/>
      <protection hidden="1"/>
    </xf>
    <xf numFmtId="165" fontId="3" fillId="18" borderId="0" xfId="63" applyNumberFormat="1" applyFont="1" applyFill="1" applyAlignment="1" applyProtection="1">
      <alignment horizontal="center" vertical="top"/>
      <protection hidden="1"/>
    </xf>
    <xf numFmtId="0" fontId="22" fillId="18" borderId="0" xfId="1" applyFont="1" applyFill="1" applyAlignment="1">
      <alignment horizontal="center" vertical="top"/>
    </xf>
    <xf numFmtId="165" fontId="3" fillId="18" borderId="0" xfId="1" applyNumberFormat="1" applyFont="1" applyFill="1" applyAlignment="1">
      <alignment horizontal="center" vertical="top"/>
    </xf>
    <xf numFmtId="0" fontId="24" fillId="18" borderId="0" xfId="0" applyFont="1" applyFill="1" applyAlignment="1">
      <alignment horizontal="center" vertical="top"/>
    </xf>
    <xf numFmtId="165" fontId="24" fillId="18" borderId="0" xfId="0" applyNumberFormat="1" applyFont="1" applyFill="1" applyAlignment="1">
      <alignment horizontal="center" vertical="top"/>
    </xf>
    <xf numFmtId="0" fontId="3" fillId="18" borderId="0" xfId="1" applyFont="1" applyFill="1" applyBorder="1" applyAlignment="1">
      <alignment horizontal="left" vertical="top"/>
    </xf>
    <xf numFmtId="0" fontId="23" fillId="18" borderId="10" xfId="70" applyNumberFormat="1" applyFont="1" applyFill="1" applyBorder="1" applyAlignment="1">
      <alignment horizontal="left" vertical="top" wrapText="1"/>
    </xf>
    <xf numFmtId="0" fontId="24" fillId="18" borderId="0" xfId="0" applyFont="1" applyFill="1" applyAlignment="1">
      <alignment horizontal="left" vertical="top"/>
    </xf>
    <xf numFmtId="0" fontId="3" fillId="18" borderId="0" xfId="1" applyFont="1" applyFill="1" applyBorder="1" applyAlignment="1">
      <alignment horizontal="left" wrapText="1"/>
    </xf>
    <xf numFmtId="0" fontId="3" fillId="18" borderId="0" xfId="1" applyFont="1" applyFill="1" applyBorder="1" applyAlignment="1">
      <alignment horizontal="left"/>
    </xf>
    <xf numFmtId="165" fontId="3" fillId="18" borderId="0" xfId="1" applyNumberFormat="1" applyFont="1" applyFill="1" applyBorder="1" applyAlignment="1">
      <alignment horizontal="center"/>
    </xf>
    <xf numFmtId="165" fontId="23" fillId="18" borderId="0" xfId="1" applyNumberFormat="1" applyFont="1" applyFill="1" applyAlignment="1">
      <alignment horizontal="right" vertical="top"/>
    </xf>
    <xf numFmtId="164" fontId="23" fillId="18" borderId="10" xfId="1" applyNumberFormat="1" applyFont="1" applyFill="1" applyBorder="1" applyAlignment="1">
      <alignment horizontal="center" vertical="top" wrapText="1"/>
    </xf>
    <xf numFmtId="165" fontId="23" fillId="18" borderId="10" xfId="1" applyNumberFormat="1" applyFont="1" applyFill="1" applyBorder="1" applyAlignment="1">
      <alignment horizontal="center" vertical="top" wrapText="1"/>
    </xf>
    <xf numFmtId="0" fontId="3" fillId="18" borderId="0" xfId="0" applyFont="1" applyFill="1" applyBorder="1" applyAlignment="1">
      <alignment horizontal="left" wrapText="1"/>
    </xf>
    <xf numFmtId="0" fontId="3" fillId="18" borderId="0" xfId="0" applyFont="1" applyFill="1" applyBorder="1" applyAlignment="1">
      <alignment horizontal="center" vertical="top" wrapText="1"/>
    </xf>
    <xf numFmtId="0" fontId="23" fillId="18" borderId="10" xfId="1" applyFont="1" applyFill="1" applyBorder="1" applyAlignment="1">
      <alignment horizontal="center" vertical="top"/>
    </xf>
    <xf numFmtId="0" fontId="23" fillId="18" borderId="10" xfId="44" applyNumberFormat="1" applyFont="1" applyFill="1" applyBorder="1" applyAlignment="1" applyProtection="1">
      <alignment horizontal="left" vertical="top" wrapText="1"/>
      <protection hidden="1"/>
    </xf>
    <xf numFmtId="164" fontId="23" fillId="18" borderId="10" xfId="44" applyNumberFormat="1" applyFont="1" applyFill="1" applyBorder="1" applyAlignment="1" applyProtection="1">
      <alignment horizontal="center" vertical="top"/>
      <protection hidden="1"/>
    </xf>
    <xf numFmtId="165" fontId="23" fillId="18" borderId="10" xfId="44" applyNumberFormat="1" applyFont="1" applyFill="1" applyBorder="1" applyAlignment="1" applyProtection="1">
      <alignment horizontal="center" vertical="top"/>
      <protection hidden="1"/>
    </xf>
    <xf numFmtId="164" fontId="23" fillId="18" borderId="0" xfId="1" applyNumberFormat="1" applyFont="1" applyFill="1" applyBorder="1" applyAlignment="1">
      <alignment horizontal="left" vertical="top" wrapText="1"/>
    </xf>
    <xf numFmtId="0" fontId="23" fillId="18" borderId="0" xfId="1" applyFont="1" applyFill="1" applyBorder="1"/>
    <xf numFmtId="0" fontId="26" fillId="18" borderId="0" xfId="1" applyFont="1" applyFill="1" applyAlignment="1"/>
    <xf numFmtId="0" fontId="27" fillId="18" borderId="0" xfId="0" applyFont="1" applyFill="1"/>
    <xf numFmtId="166" fontId="23" fillId="18" borderId="10" xfId="1" applyNumberFormat="1" applyFont="1" applyFill="1" applyBorder="1" applyAlignment="1">
      <alignment horizontal="center" vertical="top"/>
    </xf>
    <xf numFmtId="0" fontId="23" fillId="18" borderId="10" xfId="1" applyNumberFormat="1" applyFont="1" applyFill="1" applyBorder="1" applyAlignment="1">
      <alignment horizontal="left" vertical="top" wrapText="1"/>
    </xf>
    <xf numFmtId="164" fontId="23" fillId="18" borderId="10" xfId="1" applyNumberFormat="1" applyFont="1" applyFill="1" applyBorder="1" applyAlignment="1">
      <alignment horizontal="center" vertical="top"/>
    </xf>
    <xf numFmtId="165" fontId="23" fillId="18" borderId="10" xfId="44" quotePrefix="1" applyNumberFormat="1" applyFont="1" applyFill="1" applyBorder="1" applyAlignment="1" applyProtection="1">
      <alignment horizontal="center" vertical="top"/>
      <protection hidden="1"/>
    </xf>
    <xf numFmtId="0" fontId="24" fillId="18" borderId="10" xfId="0" applyFont="1" applyFill="1" applyBorder="1"/>
    <xf numFmtId="0" fontId="4" fillId="18" borderId="0" xfId="1" applyFont="1" applyFill="1" applyBorder="1" applyAlignment="1">
      <alignment horizontal="center" vertical="top"/>
    </xf>
    <xf numFmtId="0" fontId="3" fillId="18" borderId="11" xfId="0" applyFont="1" applyFill="1" applyBorder="1" applyAlignment="1">
      <alignment horizontal="right"/>
    </xf>
    <xf numFmtId="0" fontId="4" fillId="18" borderId="0" xfId="1" applyFont="1" applyFill="1" applyBorder="1" applyAlignment="1">
      <alignment horizontal="center" vertical="top" wrapText="1"/>
    </xf>
    <xf numFmtId="0" fontId="0" fillId="0" borderId="0" xfId="0" applyAlignment="1">
      <alignment wrapText="1"/>
    </xf>
  </cellXfs>
  <cellStyles count="125">
    <cellStyle name="20% - Акцент1 2" xfId="2"/>
    <cellStyle name="20% - Акцент1 3" xfId="71"/>
    <cellStyle name="20% - Акцент2 2" xfId="3"/>
    <cellStyle name="20% - Акцент2 3" xfId="72"/>
    <cellStyle name="20% - Акцент3 2" xfId="4"/>
    <cellStyle name="20% - Акцент3 3" xfId="73"/>
    <cellStyle name="20% - Акцент4 2" xfId="5"/>
    <cellStyle name="20% - Акцент4 3" xfId="74"/>
    <cellStyle name="20% - Акцент5 2" xfId="6"/>
    <cellStyle name="20% - Акцент5 3" xfId="75"/>
    <cellStyle name="20% - Акцент6 2" xfId="7"/>
    <cellStyle name="20% - Акцент6 3" xfId="76"/>
    <cellStyle name="40% - Акцент1 2" xfId="8"/>
    <cellStyle name="40% - Акцент1 3" xfId="77"/>
    <cellStyle name="40% - Акцент2 2" xfId="9"/>
    <cellStyle name="40% - Акцент2 3" xfId="78"/>
    <cellStyle name="40% - Акцент3 2" xfId="10"/>
    <cellStyle name="40% - Акцент3 3" xfId="79"/>
    <cellStyle name="40% - Акцент4 2" xfId="11"/>
    <cellStyle name="40% - Акцент4 3" xfId="80"/>
    <cellStyle name="40% - Акцент5 2" xfId="12"/>
    <cellStyle name="40% - Акцент5 3" xfId="81"/>
    <cellStyle name="40% - Акцент6 2" xfId="13"/>
    <cellStyle name="40% - Акцент6 3" xfId="82"/>
    <cellStyle name="60% - Акцент1 2" xfId="14"/>
    <cellStyle name="60% - Акцент1 3" xfId="83"/>
    <cellStyle name="60% - Акцент2 2" xfId="15"/>
    <cellStyle name="60% - Акцент2 3" xfId="84"/>
    <cellStyle name="60% - Акцент3 2" xfId="16"/>
    <cellStyle name="60% - Акцент3 3" xfId="85"/>
    <cellStyle name="60% - Акцент4 2" xfId="17"/>
    <cellStyle name="60% - Акцент4 3" xfId="86"/>
    <cellStyle name="60% - Акцент5 2" xfId="18"/>
    <cellStyle name="60% - Акцент5 3" xfId="87"/>
    <cellStyle name="60% - Акцент6 2" xfId="19"/>
    <cellStyle name="60% - Акцент6 3" xfId="88"/>
    <cellStyle name="Акцент1 2" xfId="20"/>
    <cellStyle name="Акцент1 3" xfId="89"/>
    <cellStyle name="Акцент2 2" xfId="21"/>
    <cellStyle name="Акцент2 3" xfId="90"/>
    <cellStyle name="Акцент3 2" xfId="22"/>
    <cellStyle name="Акцент3 3" xfId="91"/>
    <cellStyle name="Акцент4 2" xfId="23"/>
    <cellStyle name="Акцент4 3" xfId="92"/>
    <cellStyle name="Акцент5 2" xfId="24"/>
    <cellStyle name="Акцент5 3" xfId="93"/>
    <cellStyle name="Акцент6 2" xfId="25"/>
    <cellStyle name="Акцент6 3" xfId="94"/>
    <cellStyle name="Ввод  2" xfId="26"/>
    <cellStyle name="Ввод  3" xfId="95"/>
    <cellStyle name="Вывод 2" xfId="27"/>
    <cellStyle name="Вывод 3" xfId="96"/>
    <cellStyle name="Вычисление 2" xfId="28"/>
    <cellStyle name="Вычисление 3" xfId="97"/>
    <cellStyle name="Заголовок 1 2" xfId="29"/>
    <cellStyle name="Заголовок 1 3" xfId="98"/>
    <cellStyle name="Заголовок 2 2" xfId="30"/>
    <cellStyle name="Заголовок 2 3" xfId="99"/>
    <cellStyle name="Заголовок 3 2" xfId="31"/>
    <cellStyle name="Заголовок 3 3" xfId="100"/>
    <cellStyle name="Заголовок 4 2" xfId="32"/>
    <cellStyle name="Заголовок 4 3" xfId="101"/>
    <cellStyle name="Итог 2" xfId="33"/>
    <cellStyle name="Итог 3" xfId="102"/>
    <cellStyle name="Контрольная ячейка 2" xfId="34"/>
    <cellStyle name="Контрольная ячейка 3" xfId="103"/>
    <cellStyle name="Название 2" xfId="35"/>
    <cellStyle name="Название 3" xfId="104"/>
    <cellStyle name="Нейтральный 2" xfId="36"/>
    <cellStyle name="Нейтральный 3" xfId="105"/>
    <cellStyle name="Обычный" xfId="0" builtinId="0"/>
    <cellStyle name="Обычный 2" xfId="1"/>
    <cellStyle name="Обычный 2 10" xfId="38"/>
    <cellStyle name="Обычный 2 11" xfId="39"/>
    <cellStyle name="Обычный 2 12" xfId="40"/>
    <cellStyle name="Обычный 2 13" xfId="41"/>
    <cellStyle name="Обычный 2 14" xfId="42"/>
    <cellStyle name="Обычный 2 15" xfId="43"/>
    <cellStyle name="Обычный 2 16" xfId="44"/>
    <cellStyle name="Обычный 2 17" xfId="45"/>
    <cellStyle name="Обычный 2 18" xfId="46"/>
    <cellStyle name="Обычный 2 19" xfId="47"/>
    <cellStyle name="Обычный 2 2" xfId="37"/>
    <cellStyle name="Обычный 2 20" xfId="48"/>
    <cellStyle name="Обычный 2 21" xfId="49"/>
    <cellStyle name="Обычный 2 22" xfId="50"/>
    <cellStyle name="Обычный 2 23" xfId="51"/>
    <cellStyle name="Обычный 2 24" xfId="52"/>
    <cellStyle name="Обычный 2 25" xfId="53"/>
    <cellStyle name="Обычный 2 26" xfId="54"/>
    <cellStyle name="Обычный 2 27" xfId="55"/>
    <cellStyle name="Обычный 2 28" xfId="106"/>
    <cellStyle name="Обычный 2 28 2" xfId="107"/>
    <cellStyle name="Обычный 2 29" xfId="108"/>
    <cellStyle name="Обычный 2 3" xfId="56"/>
    <cellStyle name="Обычный 2 30" xfId="109"/>
    <cellStyle name="Обычный 2 31" xfId="110"/>
    <cellStyle name="Обычный 2 32" xfId="111"/>
    <cellStyle name="Обычный 2 33" xfId="112"/>
    <cellStyle name="Обычный 2 34" xfId="113"/>
    <cellStyle name="Обычный 2 35" xfId="114"/>
    <cellStyle name="Обычный 2 36" xfId="115"/>
    <cellStyle name="Обычный 2 37" xfId="116"/>
    <cellStyle name="Обычный 2 38" xfId="117"/>
    <cellStyle name="Обычный 2 39" xfId="124"/>
    <cellStyle name="Обычный 2 4" xfId="57"/>
    <cellStyle name="Обычный 2 5" xfId="58"/>
    <cellStyle name="Обычный 2 6" xfId="59"/>
    <cellStyle name="Обычный 2 7" xfId="60"/>
    <cellStyle name="Обычный 2 8" xfId="61"/>
    <cellStyle name="Обычный 2 9" xfId="62"/>
    <cellStyle name="Обычный 3" xfId="70"/>
    <cellStyle name="Обычный_tmp" xfId="63"/>
    <cellStyle name="Плохой 2" xfId="64"/>
    <cellStyle name="Плохой 3" xfId="118"/>
    <cellStyle name="Пояснение 2" xfId="65"/>
    <cellStyle name="Пояснение 3" xfId="119"/>
    <cellStyle name="Примечание 2" xfId="66"/>
    <cellStyle name="Примечание 3" xfId="120"/>
    <cellStyle name="Связанная ячейка 2" xfId="67"/>
    <cellStyle name="Связанная ячейка 3" xfId="121"/>
    <cellStyle name="Текст предупреждения 2" xfId="68"/>
    <cellStyle name="Текст предупреждения 3" xfId="122"/>
    <cellStyle name="Хороший 2" xfId="69"/>
    <cellStyle name="Хороший 3" xfId="1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344366</xdr:colOff>
      <xdr:row>0</xdr:row>
      <xdr:rowOff>58453</xdr:rowOff>
    </xdr:from>
    <xdr:to>
      <xdr:col>5</xdr:col>
      <xdr:colOff>73269</xdr:colOff>
      <xdr:row>9</xdr:row>
      <xdr:rowOff>133351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564066" y="58453"/>
          <a:ext cx="3100753" cy="197989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 2 </a:t>
          </a:r>
        </a:p>
        <a:p>
          <a:pPr algn="l" rtl="1">
            <a:defRPr sz="1000"/>
          </a:pP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УТВЕРЖДЕНО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решением Совета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муниципального образования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Туапсинский муниципальный округ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Краснодарского края</a:t>
          </a:r>
        </a:p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от   27.06.2025  № 246</a:t>
          </a:r>
          <a:endParaRPr lang="ru-RU" sz="1400">
            <a:effectLst/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tabSelected="1" showWhiteSpace="0" view="pageBreakPreview" zoomScale="120" zoomScaleNormal="100" zoomScaleSheetLayoutView="120" workbookViewId="0">
      <selection activeCell="A12" sqref="A12:E12"/>
    </sheetView>
  </sheetViews>
  <sheetFormatPr defaultColWidth="9.140625" defaultRowHeight="18.75" x14ac:dyDescent="0.3"/>
  <cols>
    <col min="1" max="1" width="54.28515625" style="24" customWidth="1"/>
    <col min="2" max="2" width="23.5703125" style="20" customWidth="1"/>
    <col min="3" max="3" width="23.140625" style="21" customWidth="1"/>
    <col min="4" max="4" width="12.85546875" style="21" customWidth="1"/>
    <col min="5" max="5" width="14.5703125" style="40" customWidth="1"/>
    <col min="6" max="16384" width="9.140625" style="8"/>
  </cols>
  <sheetData>
    <row r="1" spans="1:6" ht="6" customHeight="1" x14ac:dyDescent="0.3">
      <c r="A1" s="22"/>
      <c r="B1" s="13"/>
      <c r="C1" s="14"/>
      <c r="D1" s="14"/>
      <c r="E1" s="37"/>
      <c r="F1" s="1"/>
    </row>
    <row r="2" spans="1:6" x14ac:dyDescent="0.3">
      <c r="A2" s="22"/>
      <c r="B2" s="13"/>
      <c r="C2" s="14"/>
      <c r="D2" s="14"/>
      <c r="E2" s="38"/>
      <c r="F2" s="1"/>
    </row>
    <row r="3" spans="1:6" x14ac:dyDescent="0.3">
      <c r="A3" s="22"/>
      <c r="B3" s="13"/>
      <c r="C3" s="14"/>
      <c r="D3" s="14"/>
      <c r="E3" s="38"/>
      <c r="F3" s="1"/>
    </row>
    <row r="4" spans="1:6" x14ac:dyDescent="0.3">
      <c r="A4" s="22"/>
      <c r="B4" s="13"/>
      <c r="C4" s="14"/>
      <c r="D4" s="14"/>
      <c r="E4" s="38"/>
      <c r="F4" s="1"/>
    </row>
    <row r="5" spans="1:6" x14ac:dyDescent="0.3">
      <c r="A5" s="22"/>
      <c r="B5" s="13"/>
      <c r="C5" s="14"/>
      <c r="D5" s="14"/>
      <c r="E5" s="38"/>
      <c r="F5" s="1"/>
    </row>
    <row r="6" spans="1:6" x14ac:dyDescent="0.3">
      <c r="A6" s="22"/>
      <c r="B6" s="15"/>
      <c r="C6" s="10"/>
      <c r="D6" s="14"/>
      <c r="E6" s="39"/>
      <c r="F6" s="1"/>
    </row>
    <row r="7" spans="1:6" x14ac:dyDescent="0.3">
      <c r="A7" s="22"/>
      <c r="B7" s="16"/>
      <c r="C7" s="17"/>
      <c r="D7" s="17"/>
      <c r="E7" s="38"/>
      <c r="F7" s="1"/>
    </row>
    <row r="8" spans="1:6" x14ac:dyDescent="0.3">
      <c r="A8" s="22"/>
      <c r="B8" s="16"/>
      <c r="C8" s="17"/>
      <c r="D8" s="17"/>
      <c r="E8" s="38"/>
      <c r="F8" s="1"/>
    </row>
    <row r="9" spans="1:6" ht="12.75" customHeight="1" x14ac:dyDescent="0.3">
      <c r="A9" s="22"/>
      <c r="B9" s="16"/>
      <c r="C9" s="17"/>
      <c r="D9" s="17"/>
      <c r="E9" s="38"/>
      <c r="F9" s="1"/>
    </row>
    <row r="10" spans="1:6" ht="15" customHeight="1" x14ac:dyDescent="0.3">
      <c r="A10" s="22"/>
      <c r="B10" s="9"/>
      <c r="C10" s="10"/>
      <c r="D10" s="10"/>
      <c r="E10" s="38"/>
      <c r="F10" s="1"/>
    </row>
    <row r="11" spans="1:6" ht="15" customHeight="1" x14ac:dyDescent="0.3">
      <c r="A11" s="22"/>
      <c r="B11" s="9"/>
      <c r="C11" s="10"/>
      <c r="D11" s="10"/>
      <c r="E11" s="38"/>
      <c r="F11" s="1"/>
    </row>
    <row r="12" spans="1:6" x14ac:dyDescent="0.3">
      <c r="A12" s="46" t="s">
        <v>191</v>
      </c>
      <c r="B12" s="46"/>
      <c r="C12" s="46"/>
      <c r="D12" s="46"/>
      <c r="E12" s="46"/>
      <c r="F12" s="1"/>
    </row>
    <row r="13" spans="1:6" x14ac:dyDescent="0.3">
      <c r="A13" s="48" t="s">
        <v>192</v>
      </c>
      <c r="B13" s="48"/>
      <c r="C13" s="48"/>
      <c r="D13" s="48"/>
      <c r="E13" s="48"/>
      <c r="F13" s="1"/>
    </row>
    <row r="14" spans="1:6" x14ac:dyDescent="0.3">
      <c r="A14" s="49"/>
      <c r="B14" s="49"/>
      <c r="C14" s="49"/>
      <c r="D14" s="49"/>
      <c r="E14" s="49"/>
      <c r="F14" s="1"/>
    </row>
    <row r="15" spans="1:6" x14ac:dyDescent="0.3">
      <c r="A15" s="49"/>
      <c r="B15" s="49"/>
      <c r="C15" s="49"/>
      <c r="D15" s="49"/>
      <c r="E15" s="49"/>
      <c r="F15" s="1"/>
    </row>
    <row r="16" spans="1:6" x14ac:dyDescent="0.3">
      <c r="A16" s="49"/>
      <c r="B16" s="49"/>
      <c r="C16" s="49"/>
      <c r="D16" s="49"/>
      <c r="E16" s="49"/>
      <c r="F16" s="3"/>
    </row>
    <row r="17" spans="1:6" ht="21.75" customHeight="1" x14ac:dyDescent="0.3">
      <c r="A17" s="49"/>
      <c r="B17" s="49"/>
      <c r="C17" s="49"/>
      <c r="D17" s="49"/>
      <c r="E17" s="49"/>
      <c r="F17" s="3"/>
    </row>
    <row r="18" spans="1:6" x14ac:dyDescent="0.3">
      <c r="A18" s="22"/>
      <c r="B18" s="18"/>
      <c r="C18" s="14"/>
      <c r="E18" s="28" t="s">
        <v>175</v>
      </c>
      <c r="F18" s="3"/>
    </row>
    <row r="19" spans="1:6" ht="126.75" customHeight="1" x14ac:dyDescent="0.3">
      <c r="A19" s="29" t="s">
        <v>0</v>
      </c>
      <c r="B19" s="29" t="s">
        <v>1</v>
      </c>
      <c r="C19" s="30" t="s">
        <v>194</v>
      </c>
      <c r="D19" s="30" t="s">
        <v>27</v>
      </c>
      <c r="E19" s="33" t="s">
        <v>75</v>
      </c>
      <c r="F19" s="3"/>
    </row>
    <row r="20" spans="1:6" ht="14.25" customHeight="1" x14ac:dyDescent="0.3">
      <c r="A20" s="4">
        <v>1</v>
      </c>
      <c r="B20" s="5" t="s">
        <v>2</v>
      </c>
      <c r="C20" s="2">
        <v>3</v>
      </c>
      <c r="D20" s="2">
        <v>4</v>
      </c>
      <c r="E20" s="33">
        <v>5</v>
      </c>
      <c r="F20" s="3"/>
    </row>
    <row r="21" spans="1:6" ht="16.5" customHeight="1" x14ac:dyDescent="0.3">
      <c r="A21" s="42" t="s">
        <v>3</v>
      </c>
      <c r="B21" s="5" t="s">
        <v>193</v>
      </c>
      <c r="C21" s="36">
        <f>C22+C84</f>
        <v>76720.700000000012</v>
      </c>
      <c r="D21" s="36">
        <f>D22+D84</f>
        <v>57589.000000000007</v>
      </c>
      <c r="E21" s="41">
        <f>D21/C21</f>
        <v>0.75063183730075456</v>
      </c>
      <c r="F21" s="3"/>
    </row>
    <row r="22" spans="1:6" ht="18" customHeight="1" x14ac:dyDescent="0.3">
      <c r="A22" s="42" t="s">
        <v>62</v>
      </c>
      <c r="B22" s="43" t="s">
        <v>4</v>
      </c>
      <c r="C22" s="36">
        <f>C23+C30+C42+C55+C68+C77+C61</f>
        <v>19591.099999999999</v>
      </c>
      <c r="D22" s="36">
        <f>D23+D30+D42+D55+D61+D68+D77</f>
        <v>23290</v>
      </c>
      <c r="E22" s="41">
        <f t="shared" ref="E22:E83" si="0">D22/C22</f>
        <v>1.1888051206925594</v>
      </c>
      <c r="F22" s="6"/>
    </row>
    <row r="23" spans="1:6" ht="15.75" customHeight="1" x14ac:dyDescent="0.3">
      <c r="A23" s="34" t="s">
        <v>61</v>
      </c>
      <c r="B23" s="35" t="s">
        <v>5</v>
      </c>
      <c r="C23" s="36">
        <f>C24</f>
        <v>13291</v>
      </c>
      <c r="D23" s="36">
        <f>D24</f>
        <v>16496.399999999998</v>
      </c>
      <c r="E23" s="41">
        <f t="shared" si="0"/>
        <v>1.2411707170265591</v>
      </c>
      <c r="F23" s="6"/>
    </row>
    <row r="24" spans="1:6" ht="16.5" customHeight="1" x14ac:dyDescent="0.3">
      <c r="A24" s="34" t="s">
        <v>6</v>
      </c>
      <c r="B24" s="35" t="s">
        <v>7</v>
      </c>
      <c r="C24" s="36">
        <f>C25+C26+C28+C27</f>
        <v>13291</v>
      </c>
      <c r="D24" s="36">
        <f>D25+D26+D28+D27</f>
        <v>16496.399999999998</v>
      </c>
      <c r="E24" s="41">
        <f t="shared" si="0"/>
        <v>1.2411707170265591</v>
      </c>
    </row>
    <row r="25" spans="1:6" ht="126" customHeight="1" x14ac:dyDescent="0.3">
      <c r="A25" s="34" t="s">
        <v>177</v>
      </c>
      <c r="B25" s="35" t="s">
        <v>8</v>
      </c>
      <c r="C25" s="36">
        <v>13038.7</v>
      </c>
      <c r="D25" s="36">
        <v>16216.8</v>
      </c>
      <c r="E25" s="41">
        <f t="shared" si="0"/>
        <v>1.2437436247478659</v>
      </c>
    </row>
    <row r="26" spans="1:6" ht="94.5" customHeight="1" x14ac:dyDescent="0.3">
      <c r="A26" s="34" t="s">
        <v>178</v>
      </c>
      <c r="B26" s="35" t="s">
        <v>9</v>
      </c>
      <c r="C26" s="36">
        <v>230</v>
      </c>
      <c r="D26" s="36">
        <v>248.6</v>
      </c>
      <c r="E26" s="41">
        <f t="shared" si="0"/>
        <v>1.0808695652173912</v>
      </c>
    </row>
    <row r="27" spans="1:6" ht="95.25" customHeight="1" x14ac:dyDescent="0.3">
      <c r="A27" s="34" t="s">
        <v>165</v>
      </c>
      <c r="B27" s="35" t="s">
        <v>156</v>
      </c>
      <c r="C27" s="36">
        <v>2.2999999999999998</v>
      </c>
      <c r="D27" s="36">
        <v>8</v>
      </c>
      <c r="E27" s="41">
        <f t="shared" si="0"/>
        <v>3.4782608695652177</v>
      </c>
    </row>
    <row r="28" spans="1:6" ht="78.75" customHeight="1" x14ac:dyDescent="0.3">
      <c r="A28" s="34" t="s">
        <v>179</v>
      </c>
      <c r="B28" s="35" t="s">
        <v>71</v>
      </c>
      <c r="C28" s="36">
        <v>20</v>
      </c>
      <c r="D28" s="36">
        <v>23</v>
      </c>
      <c r="E28" s="41">
        <f t="shared" si="0"/>
        <v>1.1499999999999999</v>
      </c>
    </row>
    <row r="29" spans="1:6" ht="31.5" hidden="1" customHeight="1" x14ac:dyDescent="0.3">
      <c r="A29" s="34"/>
      <c r="B29" s="35"/>
      <c r="C29" s="36"/>
      <c r="D29" s="36"/>
      <c r="E29" s="41" t="e">
        <f t="shared" si="0"/>
        <v>#DIV/0!</v>
      </c>
    </row>
    <row r="30" spans="1:6" ht="30.75" customHeight="1" x14ac:dyDescent="0.3">
      <c r="A30" s="34" t="s">
        <v>180</v>
      </c>
      <c r="B30" s="35" t="s">
        <v>76</v>
      </c>
      <c r="C30" s="36">
        <f>C32</f>
        <v>1425</v>
      </c>
      <c r="D30" s="36">
        <f>D32</f>
        <v>1528.5</v>
      </c>
      <c r="E30" s="41">
        <f t="shared" si="0"/>
        <v>1.0726315789473684</v>
      </c>
    </row>
    <row r="31" spans="1:6" ht="15" customHeight="1" x14ac:dyDescent="0.3">
      <c r="A31" s="34" t="s">
        <v>181</v>
      </c>
      <c r="B31" s="35"/>
      <c r="C31" s="36"/>
      <c r="D31" s="36"/>
      <c r="E31" s="41"/>
    </row>
    <row r="32" spans="1:6" ht="46.5" customHeight="1" x14ac:dyDescent="0.3">
      <c r="A32" s="34" t="s">
        <v>155</v>
      </c>
      <c r="B32" s="35" t="s">
        <v>77</v>
      </c>
      <c r="C32" s="36">
        <f>C34+C36+C39+C41</f>
        <v>1425</v>
      </c>
      <c r="D32" s="36">
        <f>D34+D36+D39+D41</f>
        <v>1528.5</v>
      </c>
      <c r="E32" s="41">
        <f t="shared" si="0"/>
        <v>1.0726315789473684</v>
      </c>
    </row>
    <row r="33" spans="1:5" ht="78.75" customHeight="1" x14ac:dyDescent="0.3">
      <c r="A33" s="34" t="s">
        <v>103</v>
      </c>
      <c r="B33" s="35" t="s">
        <v>78</v>
      </c>
      <c r="C33" s="36">
        <f>C34</f>
        <v>751</v>
      </c>
      <c r="D33" s="36">
        <f>D34</f>
        <v>789.7</v>
      </c>
      <c r="E33" s="41">
        <f t="shared" si="0"/>
        <v>1.0515312916111852</v>
      </c>
    </row>
    <row r="34" spans="1:5" ht="126.75" customHeight="1" x14ac:dyDescent="0.3">
      <c r="A34" s="34" t="s">
        <v>104</v>
      </c>
      <c r="B34" s="35" t="s">
        <v>79</v>
      </c>
      <c r="C34" s="36">
        <v>751</v>
      </c>
      <c r="D34" s="36">
        <v>789.7</v>
      </c>
      <c r="E34" s="41">
        <f t="shared" si="0"/>
        <v>1.0515312916111852</v>
      </c>
    </row>
    <row r="35" spans="1:5" ht="97.5" customHeight="1" x14ac:dyDescent="0.3">
      <c r="A35" s="34" t="s">
        <v>105</v>
      </c>
      <c r="B35" s="35" t="s">
        <v>80</v>
      </c>
      <c r="C35" s="36">
        <f>C36</f>
        <v>4</v>
      </c>
      <c r="D35" s="36">
        <f>D36</f>
        <v>4.5999999999999996</v>
      </c>
      <c r="E35" s="41">
        <f t="shared" si="0"/>
        <v>1.1499999999999999</v>
      </c>
    </row>
    <row r="36" spans="1:5" ht="126.75" customHeight="1" x14ac:dyDescent="0.3">
      <c r="A36" s="34" t="s">
        <v>184</v>
      </c>
      <c r="B36" s="35" t="s">
        <v>81</v>
      </c>
      <c r="C36" s="36">
        <v>4</v>
      </c>
      <c r="D36" s="36">
        <v>4.5999999999999996</v>
      </c>
      <c r="E36" s="41">
        <f t="shared" si="0"/>
        <v>1.1499999999999999</v>
      </c>
    </row>
    <row r="37" spans="1:5" ht="15" customHeight="1" x14ac:dyDescent="0.3">
      <c r="A37" s="34" t="s">
        <v>185</v>
      </c>
      <c r="B37" s="35"/>
      <c r="C37" s="36"/>
      <c r="D37" s="36"/>
      <c r="E37" s="41"/>
    </row>
    <row r="38" spans="1:5" ht="79.5" customHeight="1" x14ac:dyDescent="0.3">
      <c r="A38" s="34" t="s">
        <v>106</v>
      </c>
      <c r="B38" s="35" t="s">
        <v>82</v>
      </c>
      <c r="C38" s="36">
        <f>C39</f>
        <v>750</v>
      </c>
      <c r="D38" s="36">
        <f>D39</f>
        <v>820.2</v>
      </c>
      <c r="E38" s="41">
        <f t="shared" si="0"/>
        <v>1.0936000000000001</v>
      </c>
    </row>
    <row r="39" spans="1:5" ht="126.75" customHeight="1" x14ac:dyDescent="0.3">
      <c r="A39" s="34" t="s">
        <v>107</v>
      </c>
      <c r="B39" s="35" t="s">
        <v>83</v>
      </c>
      <c r="C39" s="36">
        <v>750</v>
      </c>
      <c r="D39" s="36">
        <v>820.2</v>
      </c>
      <c r="E39" s="41">
        <f t="shared" si="0"/>
        <v>1.0936000000000001</v>
      </c>
    </row>
    <row r="40" spans="1:5" ht="80.25" customHeight="1" x14ac:dyDescent="0.3">
      <c r="A40" s="34" t="s">
        <v>108</v>
      </c>
      <c r="B40" s="35" t="s">
        <v>84</v>
      </c>
      <c r="C40" s="36">
        <f>C41</f>
        <v>-80</v>
      </c>
      <c r="D40" s="36">
        <f>D41</f>
        <v>-86</v>
      </c>
      <c r="E40" s="41">
        <f t="shared" si="0"/>
        <v>1.075</v>
      </c>
    </row>
    <row r="41" spans="1:5" ht="123" customHeight="1" x14ac:dyDescent="0.3">
      <c r="A41" s="34" t="s">
        <v>109</v>
      </c>
      <c r="B41" s="35" t="s">
        <v>85</v>
      </c>
      <c r="C41" s="36">
        <v>-80</v>
      </c>
      <c r="D41" s="36">
        <v>-86</v>
      </c>
      <c r="E41" s="41">
        <f t="shared" si="0"/>
        <v>1.075</v>
      </c>
    </row>
    <row r="42" spans="1:5" ht="15" customHeight="1" x14ac:dyDescent="0.3">
      <c r="A42" s="34" t="s">
        <v>63</v>
      </c>
      <c r="B42" s="35" t="s">
        <v>50</v>
      </c>
      <c r="C42" s="36">
        <f>C43+C46</f>
        <v>4055</v>
      </c>
      <c r="D42" s="36">
        <f>D43+D46</f>
        <v>4430.7</v>
      </c>
      <c r="E42" s="41">
        <f t="shared" si="0"/>
        <v>1.0926510480887792</v>
      </c>
    </row>
    <row r="43" spans="1:5" ht="16.5" customHeight="1" x14ac:dyDescent="0.3">
      <c r="A43" s="34" t="s">
        <v>91</v>
      </c>
      <c r="B43" s="35" t="s">
        <v>86</v>
      </c>
      <c r="C43" s="36">
        <f>C44</f>
        <v>1560</v>
      </c>
      <c r="D43" s="36">
        <f>D44</f>
        <v>1726.2</v>
      </c>
      <c r="E43" s="41">
        <f t="shared" si="0"/>
        <v>1.1065384615384615</v>
      </c>
    </row>
    <row r="44" spans="1:5" ht="31.5" customHeight="1" x14ac:dyDescent="0.3">
      <c r="A44" s="34" t="s">
        <v>183</v>
      </c>
      <c r="B44" s="35" t="s">
        <v>115</v>
      </c>
      <c r="C44" s="36">
        <v>1560</v>
      </c>
      <c r="D44" s="36">
        <v>1726.2</v>
      </c>
      <c r="E44" s="41">
        <f t="shared" si="0"/>
        <v>1.1065384615384615</v>
      </c>
    </row>
    <row r="45" spans="1:5" ht="16.5" customHeight="1" x14ac:dyDescent="0.3">
      <c r="A45" s="34" t="s">
        <v>182</v>
      </c>
      <c r="B45" s="35"/>
      <c r="C45" s="36"/>
      <c r="D45" s="36"/>
      <c r="E45" s="41"/>
    </row>
    <row r="46" spans="1:5" ht="15" customHeight="1" x14ac:dyDescent="0.3">
      <c r="A46" s="34" t="s">
        <v>92</v>
      </c>
      <c r="B46" s="35" t="s">
        <v>88</v>
      </c>
      <c r="C46" s="36">
        <f>C48+C50</f>
        <v>2495</v>
      </c>
      <c r="D46" s="36">
        <f>D48+D50</f>
        <v>2704.5</v>
      </c>
      <c r="E46" s="41">
        <f t="shared" si="0"/>
        <v>1.0839679358717436</v>
      </c>
    </row>
    <row r="47" spans="1:5" ht="15.75" customHeight="1" x14ac:dyDescent="0.3">
      <c r="A47" s="34" t="s">
        <v>93</v>
      </c>
      <c r="B47" s="35" t="s">
        <v>87</v>
      </c>
      <c r="C47" s="36">
        <f>C48</f>
        <v>1325</v>
      </c>
      <c r="D47" s="36">
        <f>D48</f>
        <v>1394</v>
      </c>
      <c r="E47" s="41">
        <f t="shared" si="0"/>
        <v>1.0520754716981131</v>
      </c>
    </row>
    <row r="48" spans="1:5" ht="32.25" customHeight="1" x14ac:dyDescent="0.3">
      <c r="A48" s="34" t="s">
        <v>135</v>
      </c>
      <c r="B48" s="35" t="s">
        <v>116</v>
      </c>
      <c r="C48" s="36">
        <v>1325</v>
      </c>
      <c r="D48" s="36">
        <v>1394</v>
      </c>
      <c r="E48" s="41">
        <f t="shared" si="0"/>
        <v>1.0520754716981131</v>
      </c>
    </row>
    <row r="49" spans="1:5" ht="15" customHeight="1" x14ac:dyDescent="0.3">
      <c r="A49" s="34" t="s">
        <v>94</v>
      </c>
      <c r="B49" s="35" t="s">
        <v>89</v>
      </c>
      <c r="C49" s="36">
        <f>C50</f>
        <v>1170</v>
      </c>
      <c r="D49" s="36">
        <f>D50</f>
        <v>1310.5</v>
      </c>
      <c r="E49" s="41">
        <f t="shared" si="0"/>
        <v>1.1200854700854701</v>
      </c>
    </row>
    <row r="50" spans="1:5" ht="49.5" customHeight="1" x14ac:dyDescent="0.3">
      <c r="A50" s="34" t="s">
        <v>136</v>
      </c>
      <c r="B50" s="35" t="s">
        <v>117</v>
      </c>
      <c r="C50" s="36">
        <v>1170</v>
      </c>
      <c r="D50" s="36">
        <v>1310.5</v>
      </c>
      <c r="E50" s="41">
        <f t="shared" si="0"/>
        <v>1.1200854700854701</v>
      </c>
    </row>
    <row r="51" spans="1:5" ht="31.5" hidden="1" x14ac:dyDescent="0.3">
      <c r="A51" s="34" t="s">
        <v>28</v>
      </c>
      <c r="B51" s="35" t="s">
        <v>29</v>
      </c>
      <c r="C51" s="36">
        <f>C52</f>
        <v>0</v>
      </c>
      <c r="D51" s="36">
        <f>D52</f>
        <v>0</v>
      </c>
      <c r="E51" s="41" t="e">
        <f t="shared" si="0"/>
        <v>#DIV/0!</v>
      </c>
    </row>
    <row r="52" spans="1:5" ht="31.5" hidden="1" x14ac:dyDescent="0.3">
      <c r="A52" s="34" t="s">
        <v>30</v>
      </c>
      <c r="B52" s="35" t="s">
        <v>31</v>
      </c>
      <c r="C52" s="36">
        <v>0</v>
      </c>
      <c r="D52" s="36">
        <v>0</v>
      </c>
      <c r="E52" s="41" t="e">
        <f t="shared" si="0"/>
        <v>#DIV/0!</v>
      </c>
    </row>
    <row r="53" spans="1:5" ht="63" hidden="1" x14ac:dyDescent="0.3">
      <c r="A53" s="34" t="s">
        <v>32</v>
      </c>
      <c r="B53" s="35" t="s">
        <v>35</v>
      </c>
      <c r="C53" s="36">
        <v>0</v>
      </c>
      <c r="D53" s="36">
        <v>0</v>
      </c>
      <c r="E53" s="41" t="e">
        <f t="shared" si="0"/>
        <v>#DIV/0!</v>
      </c>
    </row>
    <row r="54" spans="1:5" ht="78.75" hidden="1" x14ac:dyDescent="0.3">
      <c r="A54" s="34" t="s">
        <v>34</v>
      </c>
      <c r="B54" s="35" t="s">
        <v>33</v>
      </c>
      <c r="C54" s="36">
        <v>0</v>
      </c>
      <c r="D54" s="36">
        <f>112.75/1000</f>
        <v>0.11275</v>
      </c>
      <c r="E54" s="41" t="e">
        <f t="shared" si="0"/>
        <v>#DIV/0!</v>
      </c>
    </row>
    <row r="55" spans="1:5" ht="50.25" customHeight="1" x14ac:dyDescent="0.3">
      <c r="A55" s="34" t="s">
        <v>114</v>
      </c>
      <c r="B55" s="35" t="s">
        <v>10</v>
      </c>
      <c r="C55" s="36">
        <f>C58</f>
        <v>140.5</v>
      </c>
      <c r="D55" s="36">
        <f>D58</f>
        <v>150.4</v>
      </c>
      <c r="E55" s="41">
        <f t="shared" si="0"/>
        <v>1.0704626334519574</v>
      </c>
    </row>
    <row r="56" spans="1:5" ht="33" hidden="1" customHeight="1" x14ac:dyDescent="0.3">
      <c r="A56" s="34" t="s">
        <v>11</v>
      </c>
      <c r="B56" s="35" t="s">
        <v>12</v>
      </c>
      <c r="C56" s="36"/>
      <c r="D56" s="36"/>
      <c r="E56" s="41" t="e">
        <f t="shared" si="0"/>
        <v>#DIV/0!</v>
      </c>
    </row>
    <row r="57" spans="1:5" ht="33" hidden="1" customHeight="1" x14ac:dyDescent="0.3">
      <c r="A57" s="34" t="s">
        <v>13</v>
      </c>
      <c r="B57" s="35" t="s">
        <v>14</v>
      </c>
      <c r="C57" s="36"/>
      <c r="D57" s="36"/>
      <c r="E57" s="41" t="e">
        <f t="shared" si="0"/>
        <v>#DIV/0!</v>
      </c>
    </row>
    <row r="58" spans="1:5" ht="93.75" customHeight="1" x14ac:dyDescent="0.3">
      <c r="A58" s="34" t="s">
        <v>110</v>
      </c>
      <c r="B58" s="35" t="s">
        <v>15</v>
      </c>
      <c r="C58" s="36">
        <f>C59</f>
        <v>140.5</v>
      </c>
      <c r="D58" s="36">
        <f>D59</f>
        <v>150.4</v>
      </c>
      <c r="E58" s="41">
        <f t="shared" si="0"/>
        <v>1.0704626334519574</v>
      </c>
    </row>
    <row r="59" spans="1:5" ht="47.25" customHeight="1" x14ac:dyDescent="0.3">
      <c r="A59" s="34" t="s">
        <v>137</v>
      </c>
      <c r="B59" s="35" t="s">
        <v>98</v>
      </c>
      <c r="C59" s="36">
        <f>C60</f>
        <v>140.5</v>
      </c>
      <c r="D59" s="36">
        <f>D60</f>
        <v>150.4</v>
      </c>
      <c r="E59" s="41">
        <f t="shared" si="0"/>
        <v>1.0704626334519574</v>
      </c>
    </row>
    <row r="60" spans="1:5" ht="33.75" customHeight="1" x14ac:dyDescent="0.3">
      <c r="A60" s="34" t="s">
        <v>138</v>
      </c>
      <c r="B60" s="35" t="s">
        <v>118</v>
      </c>
      <c r="C60" s="36">
        <v>140.5</v>
      </c>
      <c r="D60" s="36">
        <v>150.4</v>
      </c>
      <c r="E60" s="41">
        <f t="shared" si="0"/>
        <v>1.0704626334519574</v>
      </c>
    </row>
    <row r="61" spans="1:5" ht="30.75" customHeight="1" x14ac:dyDescent="0.3">
      <c r="A61" s="34" t="s">
        <v>64</v>
      </c>
      <c r="B61" s="35" t="s">
        <v>16</v>
      </c>
      <c r="C61" s="36">
        <f>C62+C65</f>
        <v>512.9</v>
      </c>
      <c r="D61" s="36">
        <f>D62+D65</f>
        <v>517.1</v>
      </c>
      <c r="E61" s="41">
        <f t="shared" si="0"/>
        <v>1.0081887307467343</v>
      </c>
    </row>
    <row r="62" spans="1:5" ht="15.75" customHeight="1" x14ac:dyDescent="0.3">
      <c r="A62" s="34" t="s">
        <v>111</v>
      </c>
      <c r="B62" s="35" t="s">
        <v>99</v>
      </c>
      <c r="C62" s="36">
        <f>C63</f>
        <v>18.899999999999999</v>
      </c>
      <c r="D62" s="36">
        <f>D63</f>
        <v>20.7</v>
      </c>
      <c r="E62" s="41">
        <f t="shared" si="0"/>
        <v>1.0952380952380953</v>
      </c>
    </row>
    <row r="63" spans="1:5" ht="15" customHeight="1" x14ac:dyDescent="0.3">
      <c r="A63" s="34" t="s">
        <v>112</v>
      </c>
      <c r="B63" s="35" t="s">
        <v>100</v>
      </c>
      <c r="C63" s="36">
        <f>C64</f>
        <v>18.899999999999999</v>
      </c>
      <c r="D63" s="36">
        <f>D64</f>
        <v>20.7</v>
      </c>
      <c r="E63" s="41">
        <f t="shared" si="0"/>
        <v>1.0952380952380953</v>
      </c>
    </row>
    <row r="64" spans="1:5" ht="30.75" customHeight="1" x14ac:dyDescent="0.3">
      <c r="A64" s="34" t="s">
        <v>139</v>
      </c>
      <c r="B64" s="35" t="s">
        <v>119</v>
      </c>
      <c r="C64" s="36">
        <v>18.899999999999999</v>
      </c>
      <c r="D64" s="36">
        <v>20.7</v>
      </c>
      <c r="E64" s="41">
        <f t="shared" si="0"/>
        <v>1.0952380952380953</v>
      </c>
    </row>
    <row r="65" spans="1:7" ht="15" customHeight="1" x14ac:dyDescent="0.3">
      <c r="A65" s="34" t="s">
        <v>17</v>
      </c>
      <c r="B65" s="35" t="s">
        <v>18</v>
      </c>
      <c r="C65" s="36">
        <f>C66</f>
        <v>494</v>
      </c>
      <c r="D65" s="36">
        <f>D66</f>
        <v>496.4</v>
      </c>
      <c r="E65" s="41">
        <f t="shared" si="0"/>
        <v>1.0048582995951416</v>
      </c>
      <c r="F65" s="7"/>
      <c r="G65" s="7"/>
    </row>
    <row r="66" spans="1:7" ht="15.75" customHeight="1" x14ac:dyDescent="0.3">
      <c r="A66" s="34" t="s">
        <v>113</v>
      </c>
      <c r="B66" s="35" t="s">
        <v>19</v>
      </c>
      <c r="C66" s="36">
        <f>C67</f>
        <v>494</v>
      </c>
      <c r="D66" s="36">
        <f>D67</f>
        <v>496.4</v>
      </c>
      <c r="E66" s="41">
        <f t="shared" si="0"/>
        <v>1.0048582995951416</v>
      </c>
      <c r="F66" s="7"/>
      <c r="G66" s="7"/>
    </row>
    <row r="67" spans="1:7" ht="30" customHeight="1" x14ac:dyDescent="0.3">
      <c r="A67" s="34" t="s">
        <v>140</v>
      </c>
      <c r="B67" s="35" t="s">
        <v>120</v>
      </c>
      <c r="C67" s="36">
        <v>494</v>
      </c>
      <c r="D67" s="36">
        <v>496.4</v>
      </c>
      <c r="E67" s="41">
        <f t="shared" si="0"/>
        <v>1.0048582995951416</v>
      </c>
      <c r="F67" s="7"/>
      <c r="G67" s="7"/>
    </row>
    <row r="68" spans="1:7" ht="30.75" customHeight="1" x14ac:dyDescent="0.3">
      <c r="A68" s="34" t="s">
        <v>65</v>
      </c>
      <c r="B68" s="35" t="s">
        <v>20</v>
      </c>
      <c r="C68" s="36">
        <f>C74</f>
        <v>8.1</v>
      </c>
      <c r="D68" s="36">
        <f>D74</f>
        <v>8.1999999999999993</v>
      </c>
      <c r="E68" s="41">
        <f t="shared" si="0"/>
        <v>1.0123456790123457</v>
      </c>
    </row>
    <row r="69" spans="1:7" ht="54.75" hidden="1" customHeight="1" x14ac:dyDescent="0.3">
      <c r="A69" s="34" t="s">
        <v>70</v>
      </c>
      <c r="B69" s="35" t="s">
        <v>37</v>
      </c>
      <c r="C69" s="36">
        <v>0</v>
      </c>
      <c r="D69" s="36">
        <v>0</v>
      </c>
      <c r="E69" s="41" t="e">
        <f t="shared" si="0"/>
        <v>#DIV/0!</v>
      </c>
    </row>
    <row r="70" spans="1:7" ht="52.5" hidden="1" customHeight="1" x14ac:dyDescent="0.3">
      <c r="A70" s="34"/>
      <c r="B70" s="35"/>
      <c r="C70" s="36"/>
      <c r="D70" s="36"/>
      <c r="E70" s="41" t="e">
        <f t="shared" si="0"/>
        <v>#DIV/0!</v>
      </c>
    </row>
    <row r="71" spans="1:7" ht="47.25" hidden="1" customHeight="1" x14ac:dyDescent="0.3">
      <c r="A71" s="34" t="s">
        <v>55</v>
      </c>
      <c r="B71" s="35" t="s">
        <v>38</v>
      </c>
      <c r="C71" s="36">
        <v>0</v>
      </c>
      <c r="D71" s="36">
        <v>0</v>
      </c>
      <c r="E71" s="41" t="e">
        <f t="shared" si="0"/>
        <v>#DIV/0!</v>
      </c>
    </row>
    <row r="72" spans="1:7" ht="50.25" hidden="1" customHeight="1" x14ac:dyDescent="0.3">
      <c r="A72" s="34" t="s">
        <v>56</v>
      </c>
      <c r="B72" s="35"/>
      <c r="C72" s="36"/>
      <c r="D72" s="36"/>
      <c r="E72" s="41" t="e">
        <f t="shared" si="0"/>
        <v>#DIV/0!</v>
      </c>
    </row>
    <row r="73" spans="1:7" ht="46.5" hidden="1" customHeight="1" x14ac:dyDescent="0.3">
      <c r="A73" s="34" t="s">
        <v>72</v>
      </c>
      <c r="B73" s="35"/>
      <c r="C73" s="36"/>
      <c r="D73" s="36"/>
      <c r="E73" s="41" t="e">
        <f t="shared" si="0"/>
        <v>#DIV/0!</v>
      </c>
    </row>
    <row r="74" spans="1:7" ht="94.5" customHeight="1" x14ac:dyDescent="0.3">
      <c r="A74" s="34" t="s">
        <v>141</v>
      </c>
      <c r="B74" s="35" t="s">
        <v>101</v>
      </c>
      <c r="C74" s="36">
        <f>C75</f>
        <v>8.1</v>
      </c>
      <c r="D74" s="36">
        <f>D75</f>
        <v>8.1999999999999993</v>
      </c>
      <c r="E74" s="41">
        <f t="shared" si="0"/>
        <v>1.0123456790123457</v>
      </c>
    </row>
    <row r="75" spans="1:7" ht="94.5" customHeight="1" x14ac:dyDescent="0.3">
      <c r="A75" s="34" t="s">
        <v>176</v>
      </c>
      <c r="B75" s="35" t="s">
        <v>121</v>
      </c>
      <c r="C75" s="36">
        <f>C76</f>
        <v>8.1</v>
      </c>
      <c r="D75" s="36">
        <f>D76</f>
        <v>8.1999999999999993</v>
      </c>
      <c r="E75" s="41">
        <f t="shared" si="0"/>
        <v>1.0123456790123457</v>
      </c>
    </row>
    <row r="76" spans="1:7" ht="93" customHeight="1" x14ac:dyDescent="0.3">
      <c r="A76" s="34" t="s">
        <v>166</v>
      </c>
      <c r="B76" s="35" t="s">
        <v>157</v>
      </c>
      <c r="C76" s="36">
        <v>8.1</v>
      </c>
      <c r="D76" s="36">
        <v>8.1999999999999993</v>
      </c>
      <c r="E76" s="41">
        <f t="shared" si="0"/>
        <v>1.0123456790123457</v>
      </c>
    </row>
    <row r="77" spans="1:7" ht="15" customHeight="1" x14ac:dyDescent="0.3">
      <c r="A77" s="34" t="s">
        <v>66</v>
      </c>
      <c r="B77" s="35" t="s">
        <v>21</v>
      </c>
      <c r="C77" s="36">
        <f>C78</f>
        <v>158.6</v>
      </c>
      <c r="D77" s="44">
        <f>D78</f>
        <v>158.69999999999999</v>
      </c>
      <c r="E77" s="41">
        <f t="shared" si="0"/>
        <v>1.0006305170239596</v>
      </c>
    </row>
    <row r="78" spans="1:7" ht="78.75" customHeight="1" x14ac:dyDescent="0.3">
      <c r="A78" s="34" t="s">
        <v>187</v>
      </c>
      <c r="B78" s="35" t="s">
        <v>158</v>
      </c>
      <c r="C78" s="36">
        <v>158.6</v>
      </c>
      <c r="D78" s="36">
        <v>158.69999999999999</v>
      </c>
      <c r="E78" s="41">
        <f t="shared" si="0"/>
        <v>1.0006305170239596</v>
      </c>
    </row>
    <row r="79" spans="1:7" ht="45.75" customHeight="1" x14ac:dyDescent="0.3">
      <c r="A79" s="34" t="s">
        <v>186</v>
      </c>
      <c r="B79" s="35"/>
      <c r="C79" s="36"/>
      <c r="D79" s="36"/>
      <c r="E79" s="41"/>
    </row>
    <row r="80" spans="1:7" ht="62.25" customHeight="1" x14ac:dyDescent="0.3">
      <c r="A80" s="34" t="s">
        <v>167</v>
      </c>
      <c r="B80" s="35" t="s">
        <v>159</v>
      </c>
      <c r="C80" s="36">
        <f>C81</f>
        <v>158.30000000000001</v>
      </c>
      <c r="D80" s="36">
        <f>D81</f>
        <v>158.4</v>
      </c>
      <c r="E80" s="41">
        <f t="shared" si="0"/>
        <v>1.0006317119393555</v>
      </c>
    </row>
    <row r="81" spans="1:5" ht="77.25" customHeight="1" x14ac:dyDescent="0.3">
      <c r="A81" s="34" t="s">
        <v>168</v>
      </c>
      <c r="B81" s="35" t="s">
        <v>160</v>
      </c>
      <c r="C81" s="36">
        <v>158.30000000000001</v>
      </c>
      <c r="D81" s="36">
        <v>158.4</v>
      </c>
      <c r="E81" s="41">
        <f t="shared" si="0"/>
        <v>1.0006317119393555</v>
      </c>
    </row>
    <row r="82" spans="1:5" ht="94.5" customHeight="1" x14ac:dyDescent="0.3">
      <c r="A82" s="34" t="s">
        <v>169</v>
      </c>
      <c r="B82" s="35" t="s">
        <v>161</v>
      </c>
      <c r="C82" s="36">
        <f>C83</f>
        <v>0.3</v>
      </c>
      <c r="D82" s="36">
        <f>D83</f>
        <v>0.3</v>
      </c>
      <c r="E82" s="41">
        <f t="shared" si="0"/>
        <v>1</v>
      </c>
    </row>
    <row r="83" spans="1:5" ht="93.75" customHeight="1" x14ac:dyDescent="0.3">
      <c r="A83" s="34" t="s">
        <v>170</v>
      </c>
      <c r="B83" s="35" t="s">
        <v>162</v>
      </c>
      <c r="C83" s="36">
        <v>0.3</v>
      </c>
      <c r="D83" s="36">
        <v>0.3</v>
      </c>
      <c r="E83" s="41">
        <f t="shared" si="0"/>
        <v>1</v>
      </c>
    </row>
    <row r="84" spans="1:5" ht="15.75" customHeight="1" x14ac:dyDescent="0.3">
      <c r="A84" s="23" t="s">
        <v>67</v>
      </c>
      <c r="B84" s="11" t="s">
        <v>22</v>
      </c>
      <c r="C84" s="12">
        <f>C85+C113</f>
        <v>57129.600000000006</v>
      </c>
      <c r="D84" s="12">
        <f>D85+D113</f>
        <v>34299.000000000007</v>
      </c>
      <c r="E84" s="41">
        <f t="shared" ref="E84:E117" si="1">D84/C84</f>
        <v>0.60037178625441112</v>
      </c>
    </row>
    <row r="85" spans="1:5" ht="47.25" customHeight="1" x14ac:dyDescent="0.3">
      <c r="A85" s="23" t="s">
        <v>68</v>
      </c>
      <c r="B85" s="11" t="s">
        <v>23</v>
      </c>
      <c r="C85" s="12">
        <f>C86+C93+C96+C106</f>
        <v>57128.3</v>
      </c>
      <c r="D85" s="12">
        <f>D86+D93+D96+D106</f>
        <v>34297.700000000004</v>
      </c>
      <c r="E85" s="41">
        <f t="shared" si="1"/>
        <v>0.60036269239588791</v>
      </c>
    </row>
    <row r="86" spans="1:5" ht="18" customHeight="1" x14ac:dyDescent="0.3">
      <c r="A86" s="23" t="s">
        <v>142</v>
      </c>
      <c r="B86" s="11" t="s">
        <v>122</v>
      </c>
      <c r="C86" s="12">
        <f>C87+C89+C91</f>
        <v>11172.2</v>
      </c>
      <c r="D86" s="12">
        <f>D87+D89+D91</f>
        <v>11172.2</v>
      </c>
      <c r="E86" s="41">
        <f t="shared" si="1"/>
        <v>1</v>
      </c>
    </row>
    <row r="87" spans="1:5" ht="16.5" customHeight="1" x14ac:dyDescent="0.3">
      <c r="A87" s="23" t="s">
        <v>143</v>
      </c>
      <c r="B87" s="11" t="s">
        <v>123</v>
      </c>
      <c r="C87" s="12">
        <f>C88</f>
        <v>995.6</v>
      </c>
      <c r="D87" s="12">
        <f>D88</f>
        <v>995.6</v>
      </c>
      <c r="E87" s="41">
        <f t="shared" si="1"/>
        <v>1</v>
      </c>
    </row>
    <row r="88" spans="1:5" ht="47.25" customHeight="1" x14ac:dyDescent="0.3">
      <c r="A88" s="23" t="s">
        <v>144</v>
      </c>
      <c r="B88" s="11" t="s">
        <v>124</v>
      </c>
      <c r="C88" s="12">
        <v>995.6</v>
      </c>
      <c r="D88" s="12">
        <v>995.6</v>
      </c>
      <c r="E88" s="41">
        <f t="shared" si="1"/>
        <v>1</v>
      </c>
    </row>
    <row r="89" spans="1:5" ht="30.75" customHeight="1" x14ac:dyDescent="0.3">
      <c r="A89" s="23" t="s">
        <v>145</v>
      </c>
      <c r="B89" s="11" t="s">
        <v>125</v>
      </c>
      <c r="C89" s="12">
        <f>C90</f>
        <v>8776.6</v>
      </c>
      <c r="D89" s="12">
        <f>D90</f>
        <v>8776.6</v>
      </c>
      <c r="E89" s="41">
        <f t="shared" si="1"/>
        <v>1</v>
      </c>
    </row>
    <row r="90" spans="1:5" ht="32.25" customHeight="1" x14ac:dyDescent="0.3">
      <c r="A90" s="23" t="s">
        <v>146</v>
      </c>
      <c r="B90" s="11" t="s">
        <v>126</v>
      </c>
      <c r="C90" s="12">
        <v>8776.6</v>
      </c>
      <c r="D90" s="12">
        <v>8776.6</v>
      </c>
      <c r="E90" s="41">
        <f t="shared" si="1"/>
        <v>1</v>
      </c>
    </row>
    <row r="91" spans="1:5" ht="47.25" customHeight="1" x14ac:dyDescent="0.3">
      <c r="A91" s="23" t="s">
        <v>147</v>
      </c>
      <c r="B91" s="11" t="s">
        <v>127</v>
      </c>
      <c r="C91" s="12">
        <f>C92</f>
        <v>1400</v>
      </c>
      <c r="D91" s="12">
        <f>D92</f>
        <v>1400</v>
      </c>
      <c r="E91" s="41">
        <f t="shared" si="1"/>
        <v>1</v>
      </c>
    </row>
    <row r="92" spans="1:5" ht="47.25" customHeight="1" x14ac:dyDescent="0.3">
      <c r="A92" s="23" t="s">
        <v>148</v>
      </c>
      <c r="B92" s="11" t="s">
        <v>128</v>
      </c>
      <c r="C92" s="12">
        <v>1400</v>
      </c>
      <c r="D92" s="12">
        <v>1400</v>
      </c>
      <c r="E92" s="41">
        <f t="shared" si="1"/>
        <v>1</v>
      </c>
    </row>
    <row r="93" spans="1:5" ht="31.5" customHeight="1" x14ac:dyDescent="0.3">
      <c r="A93" s="23" t="s">
        <v>171</v>
      </c>
      <c r="B93" s="11" t="s">
        <v>39</v>
      </c>
      <c r="C93" s="12">
        <f>C94</f>
        <v>30086.2</v>
      </c>
      <c r="D93" s="12">
        <f>D94</f>
        <v>7255.6</v>
      </c>
      <c r="E93" s="41">
        <f t="shared" si="1"/>
        <v>0.24116039911986226</v>
      </c>
    </row>
    <row r="94" spans="1:5" ht="30.75" customHeight="1" x14ac:dyDescent="0.3">
      <c r="A94" s="23" t="s">
        <v>172</v>
      </c>
      <c r="B94" s="11" t="s">
        <v>163</v>
      </c>
      <c r="C94" s="12">
        <f>C95</f>
        <v>30086.2</v>
      </c>
      <c r="D94" s="12">
        <f>D95</f>
        <v>7255.6</v>
      </c>
      <c r="E94" s="41">
        <f t="shared" si="1"/>
        <v>0.24116039911986226</v>
      </c>
    </row>
    <row r="95" spans="1:5" ht="46.5" customHeight="1" x14ac:dyDescent="0.3">
      <c r="A95" s="23" t="s">
        <v>173</v>
      </c>
      <c r="B95" s="11" t="s">
        <v>164</v>
      </c>
      <c r="C95" s="12">
        <v>30086.2</v>
      </c>
      <c r="D95" s="12">
        <v>7255.6</v>
      </c>
      <c r="E95" s="41">
        <f t="shared" si="1"/>
        <v>0.24116039911986226</v>
      </c>
    </row>
    <row r="96" spans="1:5" ht="31.5" customHeight="1" x14ac:dyDescent="0.3">
      <c r="A96" s="23" t="s">
        <v>95</v>
      </c>
      <c r="B96" s="11" t="s">
        <v>40</v>
      </c>
      <c r="C96" s="12">
        <f>C97+C101</f>
        <v>358.90000000000003</v>
      </c>
      <c r="D96" s="12">
        <f>D97+D101</f>
        <v>358.90000000000003</v>
      </c>
      <c r="E96" s="41">
        <f t="shared" si="1"/>
        <v>1</v>
      </c>
    </row>
    <row r="97" spans="1:6" ht="46.5" customHeight="1" x14ac:dyDescent="0.3">
      <c r="A97" s="23" t="s">
        <v>96</v>
      </c>
      <c r="B97" s="11" t="s">
        <v>41</v>
      </c>
      <c r="C97" s="12">
        <f>C98</f>
        <v>3.8</v>
      </c>
      <c r="D97" s="12">
        <f>D98</f>
        <v>3.8</v>
      </c>
      <c r="E97" s="41">
        <f t="shared" si="1"/>
        <v>1</v>
      </c>
    </row>
    <row r="98" spans="1:6" ht="47.25" customHeight="1" x14ac:dyDescent="0.3">
      <c r="A98" s="23" t="s">
        <v>149</v>
      </c>
      <c r="B98" s="11" t="s">
        <v>129</v>
      </c>
      <c r="C98" s="12">
        <v>3.8</v>
      </c>
      <c r="D98" s="12">
        <v>3.8</v>
      </c>
      <c r="E98" s="41">
        <f t="shared" si="1"/>
        <v>1</v>
      </c>
    </row>
    <row r="99" spans="1:6" ht="34.5" hidden="1" customHeight="1" x14ac:dyDescent="0.3">
      <c r="A99" s="23" t="s">
        <v>36</v>
      </c>
      <c r="B99" s="11" t="s">
        <v>42</v>
      </c>
      <c r="C99" s="12">
        <f>C100</f>
        <v>0</v>
      </c>
      <c r="D99" s="12">
        <f>D100</f>
        <v>0</v>
      </c>
      <c r="E99" s="41" t="e">
        <f t="shared" si="1"/>
        <v>#DIV/0!</v>
      </c>
    </row>
    <row r="100" spans="1:6" ht="31.5" hidden="1" customHeight="1" x14ac:dyDescent="0.3">
      <c r="A100" s="23" t="s">
        <v>24</v>
      </c>
      <c r="B100" s="11" t="s">
        <v>43</v>
      </c>
      <c r="C100" s="12">
        <v>0</v>
      </c>
      <c r="D100" s="12">
        <v>0</v>
      </c>
      <c r="E100" s="41" t="e">
        <f t="shared" si="1"/>
        <v>#DIV/0!</v>
      </c>
    </row>
    <row r="101" spans="1:6" ht="47.25" customHeight="1" x14ac:dyDescent="0.3">
      <c r="A101" s="23" t="s">
        <v>97</v>
      </c>
      <c r="B101" s="11" t="s">
        <v>90</v>
      </c>
      <c r="C101" s="12">
        <f>C102</f>
        <v>355.1</v>
      </c>
      <c r="D101" s="12">
        <f>D102</f>
        <v>355.1</v>
      </c>
      <c r="E101" s="41">
        <f t="shared" si="1"/>
        <v>1</v>
      </c>
    </row>
    <row r="102" spans="1:6" ht="62.25" customHeight="1" x14ac:dyDescent="0.3">
      <c r="A102" s="23" t="s">
        <v>188</v>
      </c>
      <c r="B102" s="11" t="s">
        <v>130</v>
      </c>
      <c r="C102" s="12">
        <v>355.1</v>
      </c>
      <c r="D102" s="12">
        <v>355.1</v>
      </c>
      <c r="E102" s="41">
        <f t="shared" si="1"/>
        <v>1</v>
      </c>
    </row>
    <row r="103" spans="1:6" ht="46.5" hidden="1" customHeight="1" x14ac:dyDescent="0.3">
      <c r="A103" s="23" t="s">
        <v>73</v>
      </c>
      <c r="B103" s="45"/>
      <c r="C103" s="45"/>
      <c r="D103" s="45"/>
      <c r="E103" s="41" t="e">
        <f t="shared" si="1"/>
        <v>#DIV/0!</v>
      </c>
    </row>
    <row r="104" spans="1:6" ht="48.75" hidden="1" customHeight="1" x14ac:dyDescent="0.3">
      <c r="A104" s="23" t="s">
        <v>48</v>
      </c>
      <c r="B104" s="11" t="s">
        <v>46</v>
      </c>
      <c r="C104" s="12">
        <f>C105</f>
        <v>0</v>
      </c>
      <c r="D104" s="12">
        <f>D105</f>
        <v>0</v>
      </c>
      <c r="E104" s="41" t="e">
        <f t="shared" si="1"/>
        <v>#DIV/0!</v>
      </c>
    </row>
    <row r="105" spans="1:6" ht="31.5" hidden="1" customHeight="1" x14ac:dyDescent="0.3">
      <c r="A105" s="23" t="s">
        <v>47</v>
      </c>
      <c r="B105" s="11" t="s">
        <v>45</v>
      </c>
      <c r="C105" s="12"/>
      <c r="D105" s="12"/>
      <c r="E105" s="41" t="e">
        <f t="shared" si="1"/>
        <v>#DIV/0!</v>
      </c>
    </row>
    <row r="106" spans="1:6" ht="15.75" customHeight="1" x14ac:dyDescent="0.3">
      <c r="A106" s="23" t="s">
        <v>25</v>
      </c>
      <c r="B106" s="11" t="s">
        <v>44</v>
      </c>
      <c r="C106" s="12">
        <f>C109+C111</f>
        <v>15511</v>
      </c>
      <c r="D106" s="12">
        <f>D109+D111</f>
        <v>15511</v>
      </c>
      <c r="E106" s="41">
        <f t="shared" si="1"/>
        <v>1</v>
      </c>
    </row>
    <row r="107" spans="1:6" ht="66" hidden="1" customHeight="1" x14ac:dyDescent="0.3">
      <c r="A107" s="23" t="s">
        <v>60</v>
      </c>
      <c r="B107" s="11" t="s">
        <v>59</v>
      </c>
      <c r="C107" s="12">
        <f>C108</f>
        <v>0</v>
      </c>
      <c r="D107" s="12">
        <f>D108</f>
        <v>0</v>
      </c>
      <c r="E107" s="41" t="e">
        <f t="shared" si="1"/>
        <v>#DIV/0!</v>
      </c>
    </row>
    <row r="108" spans="1:6" ht="67.5" hidden="1" customHeight="1" x14ac:dyDescent="0.3">
      <c r="A108" s="23" t="s">
        <v>58</v>
      </c>
      <c r="B108" s="11" t="s">
        <v>57</v>
      </c>
      <c r="C108" s="12">
        <v>0</v>
      </c>
      <c r="D108" s="12">
        <v>0</v>
      </c>
      <c r="E108" s="41" t="e">
        <f t="shared" si="1"/>
        <v>#DIV/0!</v>
      </c>
    </row>
    <row r="109" spans="1:6" ht="62.25" customHeight="1" x14ac:dyDescent="0.3">
      <c r="A109" s="23" t="s">
        <v>150</v>
      </c>
      <c r="B109" s="11" t="s">
        <v>102</v>
      </c>
      <c r="C109" s="12">
        <f>C110</f>
        <v>171.6</v>
      </c>
      <c r="D109" s="12">
        <f>D110</f>
        <v>171.6</v>
      </c>
      <c r="E109" s="41">
        <f t="shared" si="1"/>
        <v>1</v>
      </c>
    </row>
    <row r="110" spans="1:6" ht="78" customHeight="1" x14ac:dyDescent="0.3">
      <c r="A110" s="23" t="s">
        <v>151</v>
      </c>
      <c r="B110" s="11" t="s">
        <v>131</v>
      </c>
      <c r="C110" s="12">
        <v>171.6</v>
      </c>
      <c r="D110" s="12">
        <v>171.6</v>
      </c>
      <c r="E110" s="41">
        <f t="shared" si="1"/>
        <v>1</v>
      </c>
    </row>
    <row r="111" spans="1:6" ht="16.5" customHeight="1" x14ac:dyDescent="0.3">
      <c r="A111" s="23" t="s">
        <v>52</v>
      </c>
      <c r="B111" s="11" t="s">
        <v>51</v>
      </c>
      <c r="C111" s="12">
        <f>C112</f>
        <v>15339.4</v>
      </c>
      <c r="D111" s="12">
        <f>D112</f>
        <v>15339.4</v>
      </c>
      <c r="E111" s="41">
        <f t="shared" si="1"/>
        <v>1</v>
      </c>
      <c r="F111" s="1"/>
    </row>
    <row r="112" spans="1:6" ht="30.75" customHeight="1" x14ac:dyDescent="0.3">
      <c r="A112" s="23" t="s">
        <v>152</v>
      </c>
      <c r="B112" s="11" t="s">
        <v>132</v>
      </c>
      <c r="C112" s="12">
        <v>15339.4</v>
      </c>
      <c r="D112" s="12">
        <v>15339.4</v>
      </c>
      <c r="E112" s="41">
        <f t="shared" si="1"/>
        <v>1</v>
      </c>
      <c r="F112" s="1"/>
    </row>
    <row r="113" spans="1:6" ht="77.25" customHeight="1" x14ac:dyDescent="0.3">
      <c r="A113" s="23" t="s">
        <v>69</v>
      </c>
      <c r="B113" s="11" t="s">
        <v>26</v>
      </c>
      <c r="C113" s="12">
        <f t="shared" ref="C113:D113" si="2">C114</f>
        <v>1.3</v>
      </c>
      <c r="D113" s="12">
        <f t="shared" si="2"/>
        <v>1.3</v>
      </c>
      <c r="E113" s="41">
        <f t="shared" si="1"/>
        <v>1</v>
      </c>
      <c r="F113" s="1"/>
    </row>
    <row r="114" spans="1:6" ht="47.25" customHeight="1" x14ac:dyDescent="0.3">
      <c r="A114" s="23" t="s">
        <v>189</v>
      </c>
      <c r="B114" s="11" t="s">
        <v>49</v>
      </c>
      <c r="C114" s="12">
        <f>C116</f>
        <v>1.3</v>
      </c>
      <c r="D114" s="12">
        <f>D116</f>
        <v>1.3</v>
      </c>
      <c r="E114" s="41">
        <f t="shared" si="1"/>
        <v>1</v>
      </c>
      <c r="F114" s="1"/>
    </row>
    <row r="115" spans="1:6" ht="48" customHeight="1" x14ac:dyDescent="0.3">
      <c r="A115" s="23" t="s">
        <v>190</v>
      </c>
      <c r="B115" s="11"/>
      <c r="C115" s="12"/>
      <c r="D115" s="12"/>
      <c r="E115" s="41"/>
      <c r="F115" s="1"/>
    </row>
    <row r="116" spans="1:6" ht="94.5" customHeight="1" x14ac:dyDescent="0.3">
      <c r="A116" s="23" t="s">
        <v>153</v>
      </c>
      <c r="B116" s="11" t="s">
        <v>133</v>
      </c>
      <c r="C116" s="12">
        <f t="shared" ref="C116:D116" si="3">C117</f>
        <v>1.3</v>
      </c>
      <c r="D116" s="12">
        <f t="shared" si="3"/>
        <v>1.3</v>
      </c>
      <c r="E116" s="41">
        <f t="shared" si="1"/>
        <v>1</v>
      </c>
      <c r="F116" s="1"/>
    </row>
    <row r="117" spans="1:6" ht="63" customHeight="1" x14ac:dyDescent="0.3">
      <c r="A117" s="23" t="s">
        <v>154</v>
      </c>
      <c r="B117" s="11" t="s">
        <v>134</v>
      </c>
      <c r="C117" s="12">
        <v>1.3</v>
      </c>
      <c r="D117" s="12">
        <v>1.3</v>
      </c>
      <c r="E117" s="41">
        <f t="shared" si="1"/>
        <v>1</v>
      </c>
      <c r="F117" s="1"/>
    </row>
    <row r="118" spans="1:6" ht="111.75" customHeight="1" x14ac:dyDescent="0.3">
      <c r="A118" s="31" t="s">
        <v>174</v>
      </c>
      <c r="B118" s="32"/>
      <c r="C118" s="47" t="s">
        <v>74</v>
      </c>
      <c r="D118" s="47"/>
      <c r="E118" s="47"/>
    </row>
    <row r="119" spans="1:6" ht="51" customHeight="1" x14ac:dyDescent="0.3">
      <c r="A119" s="22"/>
      <c r="B119" s="9"/>
      <c r="C119" s="10"/>
      <c r="D119" s="10"/>
    </row>
    <row r="120" spans="1:6" ht="36.75" customHeight="1" x14ac:dyDescent="0.3">
      <c r="A120" s="22"/>
      <c r="B120" s="18"/>
      <c r="C120" s="14"/>
      <c r="D120" s="14"/>
    </row>
    <row r="121" spans="1:6" ht="28.5" hidden="1" customHeight="1" x14ac:dyDescent="0.3">
      <c r="A121" s="25" t="s">
        <v>53</v>
      </c>
      <c r="B121" s="18"/>
      <c r="C121" s="14"/>
      <c r="D121" s="27" t="s">
        <v>54</v>
      </c>
    </row>
    <row r="122" spans="1:6" ht="16.5" customHeight="1" x14ac:dyDescent="0.3">
      <c r="A122" s="26"/>
      <c r="B122" s="18"/>
      <c r="C122" s="14"/>
      <c r="D122" s="19"/>
    </row>
    <row r="123" spans="1:6" ht="84.75" customHeight="1" x14ac:dyDescent="0.3">
      <c r="A123" s="22"/>
      <c r="B123" s="18"/>
      <c r="C123" s="14"/>
      <c r="D123" s="14"/>
    </row>
    <row r="124" spans="1:6" ht="75.75" customHeight="1" x14ac:dyDescent="0.3">
      <c r="A124" s="22"/>
      <c r="B124" s="18"/>
      <c r="C124" s="14"/>
      <c r="D124" s="14"/>
    </row>
    <row r="125" spans="1:6" x14ac:dyDescent="0.3">
      <c r="A125" s="22"/>
      <c r="B125" s="18"/>
      <c r="C125" s="14"/>
      <c r="D125" s="14"/>
    </row>
    <row r="126" spans="1:6" x14ac:dyDescent="0.3">
      <c r="A126" s="22"/>
      <c r="B126" s="18"/>
      <c r="C126" s="14"/>
      <c r="D126" s="14"/>
    </row>
    <row r="127" spans="1:6" x14ac:dyDescent="0.3">
      <c r="A127" s="22"/>
      <c r="B127" s="18"/>
      <c r="C127" s="14"/>
      <c r="D127" s="14"/>
    </row>
    <row r="128" spans="1:6" x14ac:dyDescent="0.3">
      <c r="A128" s="22"/>
      <c r="B128" s="18"/>
      <c r="C128" s="14"/>
      <c r="D128" s="14"/>
    </row>
    <row r="129" spans="1:4" x14ac:dyDescent="0.3">
      <c r="A129" s="22"/>
      <c r="B129" s="18"/>
      <c r="C129" s="14"/>
      <c r="D129" s="14"/>
    </row>
    <row r="130" spans="1:4" x14ac:dyDescent="0.3">
      <c r="A130" s="22"/>
      <c r="B130" s="18"/>
      <c r="C130" s="14"/>
      <c r="D130" s="14"/>
    </row>
    <row r="131" spans="1:4" x14ac:dyDescent="0.3">
      <c r="A131" s="22"/>
    </row>
    <row r="132" spans="1:4" x14ac:dyDescent="0.3">
      <c r="A132" s="22"/>
    </row>
    <row r="133" spans="1:4" x14ac:dyDescent="0.3">
      <c r="A133" s="22"/>
    </row>
    <row r="134" spans="1:4" x14ac:dyDescent="0.3">
      <c r="A134" s="22"/>
    </row>
    <row r="135" spans="1:4" x14ac:dyDescent="0.3">
      <c r="A135" s="22"/>
    </row>
    <row r="136" spans="1:4" x14ac:dyDescent="0.3">
      <c r="A136" s="22"/>
    </row>
    <row r="137" spans="1:4" x14ac:dyDescent="0.3">
      <c r="A137" s="22"/>
    </row>
    <row r="138" spans="1:4" x14ac:dyDescent="0.3">
      <c r="A138" s="22"/>
    </row>
    <row r="139" spans="1:4" x14ac:dyDescent="0.3">
      <c r="A139" s="22"/>
    </row>
    <row r="140" spans="1:4" x14ac:dyDescent="0.3">
      <c r="A140" s="22"/>
    </row>
  </sheetData>
  <mergeCells count="3">
    <mergeCell ref="A12:E12"/>
    <mergeCell ref="C118:E118"/>
    <mergeCell ref="A13:E17"/>
  </mergeCells>
  <pageMargins left="0.78740157480314965" right="0.78740157480314965" top="1.1811023622047245" bottom="0.39370078740157483" header="0.31496062992125984" footer="0.31496062992125984"/>
  <pageSetup paperSize="9" fitToHeight="0" orientation="landscape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ФинУпр администрации МО ТР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vedbud</dc:creator>
  <cp:lastModifiedBy>Нагучева Зарина Васильевна</cp:lastModifiedBy>
  <cp:lastPrinted>2025-04-25T07:57:21Z</cp:lastPrinted>
  <dcterms:created xsi:type="dcterms:W3CDTF">2014-03-25T10:12:32Z</dcterms:created>
  <dcterms:modified xsi:type="dcterms:W3CDTF">2025-06-30T12:55:39Z</dcterms:modified>
</cp:coreProperties>
</file>