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480" windowHeight="10680"/>
  </bookViews>
  <sheets>
    <sheet name="Лист1" sheetId="1" r:id="rId1"/>
  </sheets>
  <definedNames>
    <definedName name="_xlnm.Print_Titles" localSheetId="0">Лист1!$20:$20</definedName>
    <definedName name="_xlnm.Print_Area" localSheetId="0">Лист1!$A$1:$E$139</definedName>
  </definedNames>
  <calcPr calcId="144525"/>
</workbook>
</file>

<file path=xl/calcChain.xml><?xml version="1.0" encoding="utf-8"?>
<calcChain xmlns="http://schemas.openxmlformats.org/spreadsheetml/2006/main">
  <c r="C68" i="1" l="1"/>
  <c r="C24" i="1" l="1"/>
  <c r="C23" i="1"/>
  <c r="D24" i="1"/>
  <c r="D100" i="1"/>
  <c r="D135" i="1"/>
  <c r="C135" i="1"/>
  <c r="D131" i="1" l="1"/>
  <c r="C131" i="1"/>
  <c r="D118" i="1"/>
  <c r="D110" i="1" s="1"/>
  <c r="C118" i="1"/>
  <c r="C110" i="1" s="1"/>
  <c r="E101" i="1"/>
  <c r="E102" i="1"/>
  <c r="E89" i="1"/>
  <c r="E90" i="1"/>
  <c r="D88" i="1"/>
  <c r="C88" i="1"/>
  <c r="D75" i="1"/>
  <c r="C75" i="1"/>
  <c r="E79" i="1"/>
  <c r="E76" i="1"/>
  <c r="E77" i="1"/>
  <c r="E78" i="1"/>
  <c r="E54" i="1"/>
  <c r="E55" i="1"/>
  <c r="D68" i="1"/>
  <c r="E69" i="1"/>
  <c r="E70" i="1"/>
  <c r="E63" i="1"/>
  <c r="D46" i="1"/>
  <c r="E52" i="1"/>
  <c r="E43" i="1"/>
  <c r="E44" i="1"/>
  <c r="E47" i="1"/>
  <c r="E50" i="1"/>
  <c r="E36" i="1"/>
  <c r="E37" i="1"/>
  <c r="E38" i="1"/>
  <c r="E39" i="1"/>
  <c r="E40" i="1"/>
  <c r="E41" i="1"/>
  <c r="E51" i="1"/>
  <c r="E32" i="1"/>
  <c r="E33" i="1"/>
  <c r="E75" i="1" l="1"/>
  <c r="E88" i="1"/>
  <c r="E68" i="1"/>
  <c r="D61" i="1"/>
  <c r="C61" i="1"/>
  <c r="C46" i="1"/>
  <c r="E46" i="1" l="1"/>
  <c r="C60" i="1"/>
  <c r="D60" i="1"/>
  <c r="C49" i="1"/>
  <c r="D35" i="1"/>
  <c r="D34" i="1" s="1"/>
  <c r="C35" i="1"/>
  <c r="C48" i="1" l="1"/>
  <c r="C34" i="1"/>
  <c r="E34" i="1" s="1"/>
  <c r="E35" i="1"/>
  <c r="D45" i="1"/>
  <c r="D49" i="1"/>
  <c r="E25" i="1"/>
  <c r="E26" i="1"/>
  <c r="E27" i="1"/>
  <c r="E28" i="1"/>
  <c r="E29" i="1"/>
  <c r="E30" i="1"/>
  <c r="E31" i="1"/>
  <c r="E58" i="1"/>
  <c r="E59" i="1"/>
  <c r="E62" i="1"/>
  <c r="E64" i="1"/>
  <c r="E67" i="1"/>
  <c r="E74" i="1"/>
  <c r="E81" i="1"/>
  <c r="E82" i="1"/>
  <c r="E83" i="1"/>
  <c r="E84" i="1"/>
  <c r="E85" i="1"/>
  <c r="E92" i="1"/>
  <c r="E97" i="1"/>
  <c r="E99" i="1"/>
  <c r="E104" i="1"/>
  <c r="E106" i="1"/>
  <c r="E108" i="1"/>
  <c r="E109" i="1"/>
  <c r="E112" i="1"/>
  <c r="E114" i="1"/>
  <c r="E115" i="1"/>
  <c r="E117" i="1"/>
  <c r="E119" i="1"/>
  <c r="E122" i="1"/>
  <c r="E124" i="1"/>
  <c r="E126" i="1"/>
  <c r="E128" i="1"/>
  <c r="E129" i="1"/>
  <c r="E136" i="1"/>
  <c r="E137" i="1"/>
  <c r="E138" i="1"/>
  <c r="E49" i="1" l="1"/>
  <c r="D48" i="1"/>
  <c r="E48" i="1" s="1"/>
  <c r="C45" i="1"/>
  <c r="E45" i="1" s="1"/>
  <c r="E135" i="1"/>
  <c r="E133" i="1" l="1"/>
  <c r="C72" i="1"/>
  <c r="C71" i="1" s="1"/>
  <c r="D72" i="1"/>
  <c r="D71" i="1" s="1"/>
  <c r="E72" i="1" l="1"/>
  <c r="E118" i="1" l="1"/>
  <c r="D125" i="1"/>
  <c r="D121" i="1"/>
  <c r="E61" i="1" l="1"/>
  <c r="E24" i="1" l="1"/>
  <c r="D23" i="1"/>
  <c r="C98" i="1"/>
  <c r="C73" i="1" l="1"/>
  <c r="D127" i="1" l="1"/>
  <c r="C127" i="1"/>
  <c r="D107" i="1"/>
  <c r="C107" i="1"/>
  <c r="E107" i="1" l="1"/>
  <c r="E127" i="1"/>
  <c r="D65" i="1"/>
  <c r="D57" i="1" s="1"/>
  <c r="C65" i="1"/>
  <c r="C57" i="1" s="1"/>
  <c r="E57" i="1" l="1"/>
  <c r="E66" i="1"/>
  <c r="E65" i="1"/>
  <c r="D86" i="1" l="1"/>
  <c r="D80" i="1" s="1"/>
  <c r="D22" i="1" s="1"/>
  <c r="D134" i="1"/>
  <c r="C134" i="1"/>
  <c r="C130" i="1"/>
  <c r="E134" i="1" l="1"/>
  <c r="E132" i="1"/>
  <c r="D130" i="1" l="1"/>
  <c r="E130" i="1" s="1"/>
  <c r="E131" i="1"/>
  <c r="D123" i="1"/>
  <c r="C123" i="1"/>
  <c r="C125" i="1"/>
  <c r="E125" i="1" s="1"/>
  <c r="E123" i="1" l="1"/>
  <c r="D105" i="1"/>
  <c r="C105" i="1"/>
  <c r="E105" i="1" l="1"/>
  <c r="D98" i="1" l="1"/>
  <c r="E98" i="1" s="1"/>
  <c r="C116" i="1" l="1"/>
  <c r="C113" i="1"/>
  <c r="C121" i="1"/>
  <c r="C120" i="1" l="1"/>
  <c r="E121" i="1"/>
  <c r="C91" i="1"/>
  <c r="C96" i="1"/>
  <c r="C95" i="1" s="1"/>
  <c r="C103" i="1"/>
  <c r="E103" i="1" l="1"/>
  <c r="C100" i="1"/>
  <c r="E100" i="1" s="1"/>
  <c r="D116" i="1"/>
  <c r="E116" i="1" s="1"/>
  <c r="C94" i="1" l="1"/>
  <c r="C86" i="1"/>
  <c r="C80" i="1" s="1"/>
  <c r="C22" i="1" s="1"/>
  <c r="E87" i="1"/>
  <c r="C93" i="1"/>
  <c r="E86" i="1" l="1"/>
  <c r="E80" i="1"/>
  <c r="E23" i="1"/>
  <c r="D113" i="1" l="1"/>
  <c r="E113" i="1" s="1"/>
  <c r="D96" i="1" l="1"/>
  <c r="D95" i="1" s="1"/>
  <c r="E95" i="1" l="1"/>
  <c r="E96" i="1"/>
  <c r="C53" i="1" l="1"/>
  <c r="D56" i="1"/>
  <c r="E56" i="1" s="1"/>
  <c r="D53" i="1"/>
  <c r="E53" i="1" l="1"/>
  <c r="E60" i="1"/>
  <c r="D91" i="1" l="1"/>
  <c r="E91" i="1" s="1"/>
  <c r="D73" i="1"/>
  <c r="E73" i="1" s="1"/>
  <c r="E71" i="1" l="1"/>
  <c r="D120" i="1"/>
  <c r="E120" i="1" l="1"/>
  <c r="D94" i="1"/>
  <c r="E110" i="1"/>
  <c r="E111" i="1"/>
  <c r="E22" i="1"/>
  <c r="C21" i="1"/>
  <c r="D93" i="1" l="1"/>
  <c r="E93" i="1" l="1"/>
  <c r="D21" i="1"/>
  <c r="E21" i="1" s="1"/>
  <c r="E94" i="1"/>
</calcChain>
</file>

<file path=xl/sharedStrings.xml><?xml version="1.0" encoding="utf-8"?>
<sst xmlns="http://schemas.openxmlformats.org/spreadsheetml/2006/main" count="245" uniqueCount="244">
  <si>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</si>
  <si>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</si>
  <si>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</si>
  <si>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</si>
  <si>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</si>
  <si>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</si>
  <si>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</si>
  <si>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</si>
  <si>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</si>
  <si>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</si>
  <si>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</si>
  <si>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</si>
  <si>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</si>
  <si>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</si>
  <si>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</si>
  <si>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</si>
  <si>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</si>
  <si>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</si>
  <si>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</si>
  <si>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</si>
  <si>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</si>
  <si>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</si>
  <si>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</si>
  <si>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</si>
  <si>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1 16 00000 00 0000 000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</si>
  <si>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</si>
  <si>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</si>
  <si>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</si>
  <si>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</si>
  <si>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</si>
  <si>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</si>
  <si>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Прочие субсидии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</si>
  <si>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</si>
  <si>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</si>
  <si>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</si>
  <si>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2 18 00000 00 0000 000</t>
  </si>
  <si>
    <t>2 19 00000 00 0000 000</t>
  </si>
  <si>
    <t xml:space="preserve">Исполнение                         </t>
  </si>
  <si>
    <t xml:space="preserve">Субвенции местным бюджетам на выполнение передаваемых полномочий субъектов Российской Федерации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</si>
  <si>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</si>
  <si>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</si>
  <si>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</si>
  <si>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</si>
  <si>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</si>
  <si>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</si>
  <si>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</si>
  <si>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</si>
  <si>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</si>
  <si>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</si>
  <si>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</si>
  <si>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</si>
  <si>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</si>
  <si>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1 01 02050 01 0000 110</t>
  </si>
  <si>
    <t>1 14 02053 05 0000 410</t>
  </si>
  <si>
    <t>114 02053 05 0000 440</t>
  </si>
  <si>
    <t>2 02 10000 00 0000 150</t>
  </si>
  <si>
    <t>2 02 15001 00 0000 150</t>
  </si>
  <si>
    <t>2 02 20000 00 0000 150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</si>
  <si>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</si>
  <si>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</si>
  <si>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</si>
  <si>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</si>
  <si>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</si>
  <si>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2 02 40014 00 0000 150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</si>
  <si>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</si>
  <si>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</si>
  <si>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</si>
  <si>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</si>
  <si>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</si>
  <si>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</si>
  <si>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1 16 07000 00 0000 140</t>
  </si>
  <si>
    <t>2 02 49999 00 0000 150</t>
  </si>
  <si>
    <t>Прочие межбюджетные трансферты, передаваемые бюджетам</t>
  </si>
  <si>
    <t xml:space="preserve">классификации операций сектора </t>
  </si>
  <si>
    <t>государственного управления, относящихся к доходам</t>
  </si>
  <si>
    <t>Начальник 
финансового управления
администрации муниципального 
образования Туапсинский район</t>
  </si>
  <si>
    <t>1 01 02080 01 0000 110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</si>
  <si>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</si>
  <si>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</si>
  <si>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</si>
  <si>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Возврат остатков субсидий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из бюджетов муниципальных районов</t>
  </si>
  <si>
    <t>Возврат остатков субсидий на оснащение объектов спортивной инфраструктуры спортивно-технологическим оборудованием из бюджетов муниципальных районов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</si>
  <si>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</si>
  <si>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</si>
  <si>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</si>
  <si>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</si>
  <si>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</si>
  <si>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</si>
  <si>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</si>
  <si>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</si>
  <si>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</si>
  <si>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</si>
  <si>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</si>
  <si>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</si>
  <si>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</si>
  <si>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</si>
  <si>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</si>
  <si>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</si>
  <si>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</si>
  <si>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</si>
  <si>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</si>
  <si>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</si>
  <si>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Прочие безвозмездные поступления в бюджеты муниципальных районов
</t>
  </si>
  <si>
    <t xml:space="preserve">ПРОЧИЕ БЕЗВОЗМЕЗДНЫЕ ПОСТУПЛЕНИЯ
</t>
  </si>
  <si>
    <t>2 07 00000 00 0000 000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</si>
  <si>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</si>
  <si>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</si>
  <si>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</si>
  <si>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</si>
  <si>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</si>
  <si>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ШТРАФЫ, САНКЦИИ, ВОЗМЕЩЕНИЕ УЩЕРБА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</si>
  <si>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</si>
  <si>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</si>
  <si>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</si>
  <si>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</si>
  <si>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</si>
  <si>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</si>
  <si>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</si>
  <si>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</si>
  <si>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физических лиц в отношении доходов от долевого участия в организации, полученных в виде дивидендов)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</si>
  <si>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</si>
  <si>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</si>
  <si>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>ВОЗВРАТ ОСТАТКОВ СУБСИДИЙ, СУБВЕНЦИЙ И ИНЫХ МЕЖБЮДЖЕТНЫХ ТРАНСФЕРТОВ, ИМЕЮЩИХ ЦЕЛЕВОЕ НАЗНАЧЕНИЕ, ПРОШЛЫХ ЛЕТ</t>
  </si>
  <si>
    <t xml:space="preserve"> местного бюджета за 2024 год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</si>
  <si>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</si>
  <si>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</si>
  <si>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</si>
  <si>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</si>
  <si>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</si>
  <si>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</si>
  <si>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</si>
  <si>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</si>
  <si>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</si>
  <si>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</si>
  <si>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</si>
  <si>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</si>
  <si>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</si>
  <si>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</si>
  <si>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</si>
  <si>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1 11 05030 00 0000 120</t>
  </si>
  <si>
    <t>2 01 02130 01 0000 110</t>
  </si>
  <si>
    <t>1 01 02140 01 0000 110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</si>
  <si>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</si>
  <si>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</si>
  <si>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</si>
  <si>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</si>
  <si>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</si>
  <si>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</si>
  <si>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</si>
  <si>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</si>
  <si>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</si>
  <si>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</si>
  <si>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</si>
  <si>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</si>
  <si>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</si>
  <si>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</si>
  <si>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</si>
  <si>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</si>
  <si>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</si>
  <si>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</si>
  <si>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</si>
  <si>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</si>
  <si>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</si>
  <si>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</si>
  <si>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</si>
  <si>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</si>
  <si>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</si>
  <si>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</si>
  <si>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</si>
  <si>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</si>
  <si>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</si>
  <si>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</si>
  <si>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</si>
  <si>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</si>
  <si>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</si>
  <si>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</si>
  <si>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</si>
  <si>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</si>
  <si>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</si>
  <si>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</si>
  <si>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</si>
  <si>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</si>
  <si>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</si>
  <si>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</si>
  <si>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</si>
  <si>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1 13 02060 65 1000 130</t>
  </si>
  <si>
    <t>Доходы, поступающие в порядке возмещения расходов, понесенных в связи с эксплуатацией имущества сельских поселений</t>
  </si>
  <si>
    <t>1 13 02995 10 0000 130</t>
  </si>
  <si>
    <t>Прочие доходы от компенсации затрат бюджетов сельских поселений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</si>
  <si>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</si>
  <si>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</si>
  <si>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</si>
  <si>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</si>
  <si>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</si>
  <si>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</si>
  <si>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</si>
  <si>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</si>
  <si>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</si>
  <si>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</si>
  <si>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</si>
  <si>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</si>
  <si>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</si>
  <si>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</si>
  <si>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</si>
  <si>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</si>
  <si>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</si>
  <si>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</si>
  <si>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</si>
  <si>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</si>
  <si>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2 02 35118 00 0000 150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</si>
  <si>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</si>
  <si>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</si>
  <si>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</si>
  <si>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</si>
  <si>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</si>
  <si>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</si>
  <si>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2 07 05000 10 0000 150</t>
  </si>
  <si>
    <t xml:space="preserve">Прочие безвозмездные поступления в бюджеты сельских поселений
</t>
  </si>
  <si>
    <t>2 07 05030 10 0000 150</t>
  </si>
  <si>
    <t>2 18 00000 10 0000 150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</si>
  <si>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</si>
  <si>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</si>
  <si>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</si>
  <si>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</si>
  <si>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3 19 00000 01 0000 150</t>
  </si>
  <si>
    <t>4 19 00000 01 0000 150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</si>
  <si>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</si>
  <si>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</si>
  <si>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Туапсинского района по кодам видов доходов, подвидов доходов, </t>
  </si>
  <si>
    <t xml:space="preserve">Бюджет, утвержденный Решением Совета МО Туапсинский муниципальный округ Краснодарского края от 20 декабря 2024 г. № 110 </t>
  </si>
  <si>
    <t>2 02 29999 00 0000 150</t>
  </si>
  <si>
    <t>2 02 29999 10 0000 150</t>
  </si>
  <si>
    <t>2 19 00000 10 0000 150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</si>
  <si>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</si>
  <si>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Начальник финансового
управления администрации
Туапсинского муниципального округа</t>
  </si>
  <si>
    <t xml:space="preserve">            (тыс.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</si>
  <si>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</si>
  <si>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</si>
  <si>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</si>
  <si>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 xml:space="preserve">Доходы от уплаты акцизов на автомобильный бензин, подлежащие распределению между бюджетами </t>
  </si>
  <si>
    <t>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</si>
  <si>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ИСПОЛНЕНИЕ</t>
  </si>
  <si>
    <t>по доходам бюджета Шепсинского сельского поселения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</si>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</sst>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7" borderId="1" applyNumberFormat="0" applyAlignment="0" applyProtection="0"/>
    <xf numFmtId="0" fontId="10" fillId="15" borderId="2" applyNumberFormat="0" applyAlignment="0" applyProtection="0"/>
    <xf numFmtId="0" fontId="11" fillId="15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7" borderId="1" applyNumberFormat="0" applyAlignment="0" applyProtection="0"/>
    <xf numFmtId="0" fontId="10" fillId="15" borderId="2" applyNumberFormat="0" applyAlignment="0" applyProtection="0"/>
    <xf numFmtId="0" fontId="11" fillId="15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6" fillId="0" borderId="0"/>
  </cellStyleXfs>
  <cellXfs count="71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3" fontId="24" fillId="18" borderId="10" xfId="1" applyNumberFormat="1" applyFont="1" applyFill="1" applyBorder="1" applyAlignment="1">
      <alignment horizontal="center" vertical="top"/>
    </xf>
    <xf numFmtId="0" fontId="23" fillId="18" borderId="0" xfId="1" applyFont="1" applyFill="1"/>
    <xf numFmtId="0" fontId="24" fillId="18" borderId="10" xfId="1" applyNumberFormat="1" applyFont="1" applyFill="1" applyBorder="1" applyAlignment="1">
      <alignment horizontal="center" vertical="top" wrapText="1"/>
    </xf>
    <xf numFmtId="49" fontId="24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4" fillId="18" borderId="0" xfId="44" applyNumberFormat="1" applyFont="1" applyFill="1" applyBorder="1" applyAlignment="1" applyProtection="1">
      <alignment horizontal="center"/>
      <protection hidden="1"/>
    </xf>
    <xf numFmtId="0" fontId="25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3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3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5" fillId="18" borderId="0" xfId="0" applyFont="1" applyFill="1" applyAlignment="1">
      <alignment horizontal="center" vertical="top"/>
    </xf>
    <xf numFmtId="165" fontId="25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5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0" fontId="4" fillId="18" borderId="0" xfId="1" applyFont="1" applyFill="1" applyBorder="1" applyAlignment="1">
      <alignment horizontal="left" vertical="top" wrapText="1"/>
    </xf>
    <xf numFmtId="165" fontId="4" fillId="18" borderId="0" xfId="1" applyNumberFormat="1" applyFont="1" applyFill="1" applyBorder="1" applyAlignment="1">
      <alignment horizontal="center" vertical="top" wrapText="1"/>
    </xf>
    <xf numFmtId="165" fontId="24" fillId="18" borderId="0" xfId="1" applyNumberFormat="1" applyFont="1" applyFill="1" applyAlignment="1">
      <alignment horizontal="right" vertical="top"/>
    </xf>
    <xf numFmtId="164" fontId="24" fillId="18" borderId="10" xfId="1" applyNumberFormat="1" applyFont="1" applyFill="1" applyBorder="1" applyAlignment="1">
      <alignment horizontal="center" vertical="top" wrapText="1"/>
    </xf>
    <xf numFmtId="165" fontId="24" fillId="18" borderId="10" xfId="1" applyNumberFormat="1" applyFont="1" applyFill="1" applyBorder="1" applyAlignment="1">
      <alignment horizontal="center" vertical="top" wrapText="1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24" fillId="18" borderId="10" xfId="1" applyFont="1" applyFill="1" applyBorder="1" applyAlignment="1">
      <alignment horizontal="center" vertical="top"/>
    </xf>
    <xf numFmtId="0" fontId="24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4" fillId="18" borderId="10" xfId="44" applyNumberFormat="1" applyFont="1" applyFill="1" applyBorder="1" applyAlignment="1" applyProtection="1">
      <alignment horizontal="center" vertical="top"/>
      <protection hidden="1"/>
    </xf>
    <xf numFmtId="165" fontId="24" fillId="18" borderId="10" xfId="44" applyNumberFormat="1" applyFont="1" applyFill="1" applyBorder="1" applyAlignment="1" applyProtection="1">
      <alignment horizontal="center" vertical="top"/>
      <protection hidden="1"/>
    </xf>
    <xf numFmtId="164" fontId="24" fillId="18" borderId="0" xfId="1" applyNumberFormat="1" applyFont="1" applyFill="1" applyBorder="1" applyAlignment="1">
      <alignment horizontal="left" vertical="top" wrapText="1"/>
    </xf>
    <xf numFmtId="0" fontId="24" fillId="18" borderId="0" xfId="1" applyFont="1" applyFill="1" applyBorder="1"/>
    <xf numFmtId="0" fontId="27" fillId="18" borderId="0" xfId="1" applyFont="1" applyFill="1" applyAlignment="1"/>
    <xf numFmtId="0" fontId="27" fillId="18" borderId="0" xfId="1" applyFont="1" applyFill="1"/>
    <xf numFmtId="0" fontId="28" fillId="18" borderId="0" xfId="0" applyFont="1" applyFill="1"/>
    <xf numFmtId="166" fontId="24" fillId="18" borderId="10" xfId="1" applyNumberFormat="1" applyFont="1" applyFill="1" applyBorder="1" applyAlignment="1">
      <alignment horizontal="center" vertical="top"/>
    </xf>
    <xf numFmtId="0" fontId="4" fillId="18" borderId="0" xfId="1" applyFont="1" applyFill="1" applyBorder="1" applyAlignment="1">
      <alignment horizontal="center" vertical="top" wrapText="1"/>
    </xf>
    <xf numFmtId="165" fontId="29" fillId="18" borderId="10" xfId="44" applyNumberFormat="1" applyFont="1" applyFill="1" applyBorder="1" applyAlignment="1" applyProtection="1">
      <alignment horizontal="center" vertical="top"/>
      <protection hidden="1"/>
    </xf>
    <xf numFmtId="166" fontId="29" fillId="18" borderId="10" xfId="1" applyNumberFormat="1" applyFont="1" applyFill="1" applyBorder="1" applyAlignment="1">
      <alignment horizontal="center" vertical="top"/>
    </xf>
    <xf numFmtId="0" fontId="29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9" fillId="18" borderId="10" xfId="44" applyNumberFormat="1" applyFont="1" applyFill="1" applyBorder="1" applyAlignment="1" applyProtection="1">
      <alignment horizontal="center" vertical="top"/>
      <protection hidden="1"/>
    </xf>
    <xf numFmtId="0" fontId="29" fillId="18" borderId="10" xfId="70" applyNumberFormat="1" applyFont="1" applyFill="1" applyBorder="1" applyAlignment="1">
      <alignment horizontal="left" vertical="top" wrapText="1"/>
    </xf>
    <xf numFmtId="0" fontId="29" fillId="18" borderId="10" xfId="70" applyNumberFormat="1" applyFont="1" applyFill="1" applyBorder="1" applyAlignment="1">
      <alignment horizontal="center" vertical="top"/>
    </xf>
    <xf numFmtId="165" fontId="29" fillId="18" borderId="10" xfId="70" applyNumberFormat="1" applyFont="1" applyFill="1" applyBorder="1" applyAlignment="1">
      <alignment horizontal="center" vertical="top"/>
    </xf>
    <xf numFmtId="0" fontId="30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30" fillId="18" borderId="10" xfId="44" applyNumberFormat="1" applyFont="1" applyFill="1" applyBorder="1" applyAlignment="1" applyProtection="1">
      <alignment horizontal="center" vertical="top"/>
      <protection hidden="1"/>
    </xf>
    <xf numFmtId="165" fontId="30" fillId="18" borderId="10" xfId="44" applyNumberFormat="1" applyFont="1" applyFill="1" applyBorder="1" applyAlignment="1" applyProtection="1">
      <alignment horizontal="center" vertical="top"/>
      <protection hidden="1"/>
    </xf>
    <xf numFmtId="166" fontId="30" fillId="18" borderId="10" xfId="1" applyNumberFormat="1" applyFont="1" applyFill="1" applyBorder="1" applyAlignment="1">
      <alignment horizontal="center" vertical="top"/>
    </xf>
    <xf numFmtId="0" fontId="30" fillId="18" borderId="10" xfId="0" applyFont="1" applyFill="1" applyBorder="1" applyAlignment="1">
      <alignment horizontal="center" vertical="top"/>
    </xf>
    <xf numFmtId="0" fontId="30" fillId="18" borderId="10" xfId="70" applyNumberFormat="1" applyFont="1" applyFill="1" applyBorder="1" applyAlignment="1">
      <alignment horizontal="left" vertical="top" wrapText="1"/>
    </xf>
    <xf numFmtId="0" fontId="30" fillId="18" borderId="10" xfId="70" applyNumberFormat="1" applyFont="1" applyFill="1" applyBorder="1" applyAlignment="1">
      <alignment horizontal="center" vertical="top"/>
    </xf>
    <xf numFmtId="165" fontId="30" fillId="18" borderId="10" xfId="70" applyNumberFormat="1" applyFont="1" applyFill="1" applyBorder="1" applyAlignment="1">
      <alignment horizontal="center" vertical="top"/>
    </xf>
    <xf numFmtId="0" fontId="30" fillId="18" borderId="10" xfId="1" applyNumberFormat="1" applyFont="1" applyFill="1" applyBorder="1" applyAlignment="1">
      <alignment horizontal="left" vertical="top" wrapText="1"/>
    </xf>
    <xf numFmtId="49" fontId="30" fillId="18" borderId="10" xfId="1" applyNumberFormat="1" applyFont="1" applyFill="1" applyBorder="1" applyAlignment="1">
      <alignment horizontal="center" vertical="top"/>
    </xf>
    <xf numFmtId="164" fontId="30" fillId="18" borderId="10" xfId="1" applyNumberFormat="1" applyFont="1" applyFill="1" applyBorder="1" applyAlignment="1">
      <alignment horizontal="center" vertical="top"/>
    </xf>
    <xf numFmtId="0" fontId="29" fillId="18" borderId="10" xfId="0" applyFont="1" applyFill="1" applyBorder="1"/>
    <xf numFmtId="0" fontId="29" fillId="18" borderId="10" xfId="0" applyFont="1" applyFill="1" applyBorder="1" applyAlignment="1">
      <alignment horizontal="center" vertical="top"/>
    </xf>
    <xf numFmtId="0" fontId="30" fillId="18" borderId="10" xfId="0" applyFont="1" applyFill="1" applyBorder="1" applyAlignment="1">
      <alignment horizontal="left" vertical="top" wrapText="1"/>
    </xf>
    <xf numFmtId="0" fontId="30" fillId="18" borderId="10" xfId="0" applyFont="1" applyFill="1" applyBorder="1" applyAlignment="1">
      <alignment horizontal="left" vertical="top"/>
    </xf>
    <xf numFmtId="4" fontId="30" fillId="18" borderId="10" xfId="0" applyNumberFormat="1" applyFont="1" applyFill="1" applyBorder="1" applyAlignment="1">
      <alignment horizontal="center" vertical="top"/>
    </xf>
    <xf numFmtId="0" fontId="3" fillId="18" borderId="11" xfId="0" applyFont="1" applyFill="1" applyBorder="1" applyAlignment="1">
      <alignment horizontal="right"/>
    </xf>
    <xf numFmtId="0" fontId="4" fillId="18" borderId="0" xfId="1" applyFont="1" applyFill="1" applyBorder="1" applyAlignment="1">
      <alignment horizontal="center" vertical="top"/>
    </xf>
    <xf numFmtId="0" fontId="4" fillId="18" borderId="0" xfId="1" applyFont="1" applyFill="1" applyBorder="1" applyAlignment="1">
      <alignment horizontal="center" vertical="top" wrapText="1"/>
    </xf>
    <xf numFmtId="0" fontId="5" fillId="18" borderId="0" xfId="1" applyFont="1" applyFill="1" applyAlignment="1">
      <alignment horizontal="center" vertical="top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38100</xdr:rowOff>
    </xdr:from>
    <xdr:to>
      <xdr:col>5</xdr:col>
      <xdr:colOff>298451</xdr:colOff>
      <xdr:row>8</xdr:row>
      <xdr:rowOff>33338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953125" y="38100"/>
          <a:ext cx="2936876" cy="16716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2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№ 254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showWhiteSpace="0" view="pageBreakPreview" zoomScaleNormal="100" zoomScaleSheetLayoutView="100" workbookViewId="0">
      <selection activeCell="A16" sqref="A16:D16"/>
    </sheetView>
  </sheetViews>
  <sheetFormatPr defaultColWidth="9.140625" defaultRowHeight="18.75" x14ac:dyDescent="0.3"/>
  <cols>
    <col min="1" max="1" width="54.7109375" style="22" customWidth="1"/>
    <col min="2" max="2" width="24.28515625" style="19" customWidth="1"/>
    <col min="3" max="3" width="20.28515625" style="20" customWidth="1"/>
    <col min="4" max="4" width="14.5703125" style="20" customWidth="1"/>
    <col min="5" max="5" width="15" style="41" customWidth="1"/>
    <col min="6" max="16384" width="9.140625" style="9"/>
  </cols>
  <sheetData>
    <row r="1" spans="1:6" ht="6" customHeight="1" x14ac:dyDescent="0.3">
      <c r="A1" s="21"/>
      <c r="B1" s="12"/>
      <c r="C1" s="13"/>
      <c r="D1" s="13"/>
      <c r="E1" s="37"/>
      <c r="F1" s="1"/>
    </row>
    <row r="2" spans="1:6" x14ac:dyDescent="0.3">
      <c r="A2" s="21"/>
      <c r="B2" s="12"/>
      <c r="C2" s="13"/>
      <c r="D2" s="13"/>
      <c r="E2" s="38"/>
      <c r="F2" s="1"/>
    </row>
    <row r="3" spans="1:6" x14ac:dyDescent="0.3">
      <c r="A3" s="21"/>
      <c r="B3" s="12"/>
      <c r="C3" s="13"/>
      <c r="D3" s="13"/>
      <c r="E3" s="38"/>
      <c r="F3" s="1"/>
    </row>
    <row r="4" spans="1:6" x14ac:dyDescent="0.3">
      <c r="A4" s="21"/>
      <c r="B4" s="12"/>
      <c r="C4" s="13"/>
      <c r="D4" s="13"/>
      <c r="E4" s="38"/>
      <c r="F4" s="1"/>
    </row>
    <row r="5" spans="1:6" x14ac:dyDescent="0.3">
      <c r="A5" s="21"/>
      <c r="B5" s="12"/>
      <c r="C5" s="13"/>
      <c r="D5" s="13"/>
      <c r="E5" s="38"/>
      <c r="F5" s="1"/>
    </row>
    <row r="6" spans="1:6" x14ac:dyDescent="0.3">
      <c r="A6" s="21"/>
      <c r="B6" s="14"/>
      <c r="C6" s="11"/>
      <c r="D6" s="13"/>
      <c r="E6" s="39"/>
      <c r="F6" s="1"/>
    </row>
    <row r="7" spans="1:6" x14ac:dyDescent="0.3">
      <c r="A7" s="21"/>
      <c r="B7" s="15"/>
      <c r="C7" s="16"/>
      <c r="D7" s="16"/>
      <c r="E7" s="38"/>
      <c r="F7" s="1"/>
    </row>
    <row r="8" spans="1:6" ht="13.5" customHeight="1" x14ac:dyDescent="0.3">
      <c r="A8" s="21"/>
      <c r="B8" s="10"/>
      <c r="C8" s="11"/>
      <c r="D8" s="11"/>
      <c r="E8" s="38"/>
      <c r="F8" s="1"/>
    </row>
    <row r="9" spans="1:6" ht="13.5" customHeight="1" x14ac:dyDescent="0.3">
      <c r="A9" s="21"/>
      <c r="B9" s="10"/>
      <c r="C9" s="11"/>
      <c r="D9" s="11"/>
      <c r="E9" s="38"/>
      <c r="F9" s="1"/>
    </row>
    <row r="10" spans="1:6" ht="13.5" customHeight="1" x14ac:dyDescent="0.3">
      <c r="A10" s="21"/>
      <c r="B10" s="10"/>
      <c r="C10" s="11"/>
      <c r="D10" s="11"/>
      <c r="E10" s="38"/>
      <c r="F10" s="1"/>
    </row>
    <row r="11" spans="1:6" x14ac:dyDescent="0.3">
      <c r="A11" s="68" t="s">
        <v>241</v>
      </c>
      <c r="B11" s="68"/>
      <c r="C11" s="68"/>
      <c r="D11" s="68"/>
      <c r="E11" s="38"/>
      <c r="F11" s="1"/>
    </row>
    <row r="12" spans="1:6" x14ac:dyDescent="0.3">
      <c r="A12" s="68" t="s">
        <v>242</v>
      </c>
      <c r="B12" s="68"/>
      <c r="C12" s="68"/>
      <c r="D12" s="68"/>
      <c r="E12" s="38"/>
      <c r="F12" s="1"/>
    </row>
    <row r="13" spans="1:6" x14ac:dyDescent="0.3">
      <c r="A13" s="69" t="s">
        <v>228</v>
      </c>
      <c r="B13" s="70"/>
      <c r="C13" s="70"/>
      <c r="D13" s="70"/>
      <c r="E13" s="38"/>
      <c r="F13" s="1"/>
    </row>
    <row r="14" spans="1:6" x14ac:dyDescent="0.3">
      <c r="A14" s="69" t="s">
        <v>73</v>
      </c>
      <c r="B14" s="69"/>
      <c r="C14" s="69"/>
      <c r="D14" s="69"/>
      <c r="E14" s="38"/>
      <c r="F14" s="1"/>
    </row>
    <row r="15" spans="1:6" x14ac:dyDescent="0.3">
      <c r="A15" s="69" t="s">
        <v>74</v>
      </c>
      <c r="B15" s="69"/>
      <c r="C15" s="69"/>
      <c r="D15" s="69"/>
      <c r="E15" s="38"/>
      <c r="F15" s="1"/>
    </row>
    <row r="16" spans="1:6" x14ac:dyDescent="0.3">
      <c r="A16" s="69" t="s">
        <v>123</v>
      </c>
      <c r="B16" s="69"/>
      <c r="C16" s="69"/>
      <c r="D16" s="69"/>
      <c r="E16" s="40"/>
      <c r="F16" s="4"/>
    </row>
    <row r="17" spans="1:6" ht="16.5" customHeight="1" x14ac:dyDescent="0.3">
      <c r="A17" s="26"/>
      <c r="B17" s="43"/>
      <c r="C17" s="27"/>
      <c r="D17" s="27"/>
      <c r="E17" s="40"/>
      <c r="F17" s="4"/>
    </row>
    <row r="18" spans="1:6" x14ac:dyDescent="0.3">
      <c r="A18" s="21"/>
      <c r="B18" s="17"/>
      <c r="C18" s="13"/>
      <c r="E18" s="28" t="s">
        <v>235</v>
      </c>
      <c r="F18" s="4"/>
    </row>
    <row r="19" spans="1:6" ht="147" customHeight="1" x14ac:dyDescent="0.3">
      <c r="A19" s="29" t="s">
        <v>0</v>
      </c>
      <c r="B19" s="29" t="s">
        <v>1</v>
      </c>
      <c r="C19" s="30" t="s">
        <v>229</v>
      </c>
      <c r="D19" s="30" t="s">
        <v>37</v>
      </c>
      <c r="E19" s="33" t="s">
        <v>124</v>
      </c>
      <c r="F19" s="4"/>
    </row>
    <row r="20" spans="1:6" ht="14.25" customHeight="1" x14ac:dyDescent="0.3">
      <c r="A20" s="5">
        <v>1</v>
      </c>
      <c r="B20" s="6" t="s">
        <v>2</v>
      </c>
      <c r="C20" s="3">
        <v>3</v>
      </c>
      <c r="D20" s="3">
        <v>4</v>
      </c>
      <c r="E20" s="33">
        <v>5</v>
      </c>
      <c r="F20" s="4"/>
    </row>
    <row r="21" spans="1:6" ht="16.5" customHeight="1" x14ac:dyDescent="0.3">
      <c r="A21" s="59" t="s">
        <v>3</v>
      </c>
      <c r="B21" s="60" t="s">
        <v>243</v>
      </c>
      <c r="C21" s="53">
        <f>C22+C93</f>
        <v>103175.3</v>
      </c>
      <c r="D21" s="53">
        <f>D22+D93</f>
        <v>109762.70000000001</v>
      </c>
      <c r="E21" s="54">
        <f>D21/C21</f>
        <v>1.0638466764816774</v>
      </c>
      <c r="F21" s="4"/>
    </row>
    <row r="22" spans="1:6" ht="18" customHeight="1" x14ac:dyDescent="0.3">
      <c r="A22" s="59" t="s">
        <v>107</v>
      </c>
      <c r="B22" s="61" t="s">
        <v>4</v>
      </c>
      <c r="C22" s="53">
        <f>C23+C34+C45+C57+C71+C80</f>
        <v>37860.6</v>
      </c>
      <c r="D22" s="53">
        <f>D23+D34+D45+D57+D71+D80</f>
        <v>45755.5</v>
      </c>
      <c r="E22" s="54">
        <f t="shared" ref="E22:E64" si="0">D22/C22</f>
        <v>1.2085254855971643</v>
      </c>
      <c r="F22" s="7"/>
    </row>
    <row r="23" spans="1:6" ht="15.75" customHeight="1" x14ac:dyDescent="0.3">
      <c r="A23" s="51" t="s">
        <v>106</v>
      </c>
      <c r="B23" s="52" t="s">
        <v>5</v>
      </c>
      <c r="C23" s="53">
        <f>C25+C26+C27+C28+C30+C31+C33</f>
        <v>12665</v>
      </c>
      <c r="D23" s="53">
        <f>D24</f>
        <v>15754.600000000002</v>
      </c>
      <c r="E23" s="54">
        <f t="shared" si="0"/>
        <v>1.2439478878799843</v>
      </c>
      <c r="F23" s="7"/>
    </row>
    <row r="24" spans="1:6" ht="16.5" customHeight="1" x14ac:dyDescent="0.3">
      <c r="A24" s="51" t="s">
        <v>6</v>
      </c>
      <c r="B24" s="52" t="s">
        <v>7</v>
      </c>
      <c r="C24" s="53">
        <f>C25+C26+C27+C28+C30+C33+C31</f>
        <v>12665</v>
      </c>
      <c r="D24" s="53">
        <f>D25+D26+D27+D28+D30+D31+D33</f>
        <v>15754.600000000002</v>
      </c>
      <c r="E24" s="54">
        <f t="shared" si="0"/>
        <v>1.2439478878799843</v>
      </c>
    </row>
    <row r="25" spans="1:6" ht="108.75" customHeight="1" x14ac:dyDescent="0.3">
      <c r="A25" s="34" t="s">
        <v>117</v>
      </c>
      <c r="B25" s="35" t="s">
        <v>8</v>
      </c>
      <c r="C25" s="36">
        <v>11869</v>
      </c>
      <c r="D25" s="36">
        <v>14925.3</v>
      </c>
      <c r="E25" s="42">
        <f t="shared" si="0"/>
        <v>1.2575027382256296</v>
      </c>
    </row>
    <row r="26" spans="1:6" ht="125.25" customHeight="1" x14ac:dyDescent="0.3">
      <c r="A26" s="51" t="s">
        <v>105</v>
      </c>
      <c r="B26" s="52" t="s">
        <v>9</v>
      </c>
      <c r="C26" s="53">
        <v>11</v>
      </c>
      <c r="D26" s="53">
        <v>11.2</v>
      </c>
      <c r="E26" s="54">
        <f t="shared" si="0"/>
        <v>1.0181818181818181</v>
      </c>
    </row>
    <row r="27" spans="1:6" ht="93.75" customHeight="1" x14ac:dyDescent="0.3">
      <c r="A27" s="51" t="s">
        <v>238</v>
      </c>
      <c r="B27" s="52" t="s">
        <v>10</v>
      </c>
      <c r="C27" s="53">
        <v>590</v>
      </c>
      <c r="D27" s="53">
        <v>596.6</v>
      </c>
      <c r="E27" s="54">
        <f t="shared" si="0"/>
        <v>1.011186440677966</v>
      </c>
    </row>
    <row r="28" spans="1:6" ht="93" customHeight="1" x14ac:dyDescent="0.3">
      <c r="A28" s="51" t="s">
        <v>114</v>
      </c>
      <c r="B28" s="52" t="s">
        <v>11</v>
      </c>
      <c r="C28" s="53">
        <v>70</v>
      </c>
      <c r="D28" s="53">
        <v>78.599999999999994</v>
      </c>
      <c r="E28" s="54">
        <f t="shared" si="0"/>
        <v>1.1228571428571428</v>
      </c>
    </row>
    <row r="29" spans="1:6" ht="117" hidden="1" customHeight="1" x14ac:dyDescent="0.3">
      <c r="A29" s="46" t="s">
        <v>85</v>
      </c>
      <c r="B29" s="47" t="s">
        <v>52</v>
      </c>
      <c r="C29" s="44">
        <v>0</v>
      </c>
      <c r="D29" s="44">
        <v>0</v>
      </c>
      <c r="E29" s="45" t="e">
        <f t="shared" si="0"/>
        <v>#DIV/0!</v>
      </c>
    </row>
    <row r="30" spans="1:6" ht="155.25" customHeight="1" x14ac:dyDescent="0.3">
      <c r="A30" s="51" t="s">
        <v>119</v>
      </c>
      <c r="B30" s="52" t="s">
        <v>76</v>
      </c>
      <c r="C30" s="53">
        <v>12</v>
      </c>
      <c r="D30" s="53">
        <v>25.7</v>
      </c>
      <c r="E30" s="54">
        <f t="shared" si="0"/>
        <v>2.1416666666666666</v>
      </c>
    </row>
    <row r="31" spans="1:6" ht="78" customHeight="1" x14ac:dyDescent="0.3">
      <c r="A31" s="51" t="s">
        <v>236</v>
      </c>
      <c r="B31" s="52" t="s">
        <v>116</v>
      </c>
      <c r="C31" s="53">
        <v>100</v>
      </c>
      <c r="D31" s="53">
        <v>104.1</v>
      </c>
      <c r="E31" s="54">
        <f t="shared" si="0"/>
        <v>1.0409999999999999</v>
      </c>
    </row>
    <row r="32" spans="1:6" ht="31.5" hidden="1" customHeight="1" x14ac:dyDescent="0.3">
      <c r="A32" s="51"/>
      <c r="B32" s="52" t="s">
        <v>140</v>
      </c>
      <c r="C32" s="53"/>
      <c r="D32" s="53"/>
      <c r="E32" s="54" t="e">
        <f t="shared" si="0"/>
        <v>#DIV/0!</v>
      </c>
    </row>
    <row r="33" spans="1:5" ht="78" customHeight="1" x14ac:dyDescent="0.3">
      <c r="A33" s="51" t="s">
        <v>237</v>
      </c>
      <c r="B33" s="52" t="s">
        <v>141</v>
      </c>
      <c r="C33" s="53">
        <v>13</v>
      </c>
      <c r="D33" s="53">
        <v>13.1</v>
      </c>
      <c r="E33" s="54">
        <f t="shared" si="0"/>
        <v>1.0076923076923077</v>
      </c>
    </row>
    <row r="34" spans="1:5" ht="45.75" customHeight="1" x14ac:dyDescent="0.3">
      <c r="A34" s="51" t="s">
        <v>142</v>
      </c>
      <c r="B34" s="52" t="s">
        <v>125</v>
      </c>
      <c r="C34" s="53">
        <f>C35</f>
        <v>3460.6</v>
      </c>
      <c r="D34" s="53">
        <f>D35</f>
        <v>3712.0999999999995</v>
      </c>
      <c r="E34" s="54">
        <f t="shared" si="0"/>
        <v>1.0726752586256718</v>
      </c>
    </row>
    <row r="35" spans="1:5" ht="32.25" customHeight="1" x14ac:dyDescent="0.3">
      <c r="A35" s="64" t="s">
        <v>143</v>
      </c>
      <c r="B35" s="52" t="s">
        <v>126</v>
      </c>
      <c r="C35" s="53">
        <f>C37+C39+C41+C44</f>
        <v>3460.6</v>
      </c>
      <c r="D35" s="53">
        <f>D37+D39+D41+D44</f>
        <v>3712.0999999999995</v>
      </c>
      <c r="E35" s="54">
        <f t="shared" si="0"/>
        <v>1.0726752586256718</v>
      </c>
    </row>
    <row r="36" spans="1:5" ht="79.5" customHeight="1" x14ac:dyDescent="0.3">
      <c r="A36" s="64" t="s">
        <v>144</v>
      </c>
      <c r="B36" s="52" t="s">
        <v>127</v>
      </c>
      <c r="C36" s="53">
        <v>1822.8</v>
      </c>
      <c r="D36" s="53">
        <v>1917.8</v>
      </c>
      <c r="E36" s="54">
        <f t="shared" si="0"/>
        <v>1.0521176212420451</v>
      </c>
    </row>
    <row r="37" spans="1:5" ht="126" customHeight="1" x14ac:dyDescent="0.3">
      <c r="A37" s="64" t="s">
        <v>145</v>
      </c>
      <c r="B37" s="52" t="s">
        <v>128</v>
      </c>
      <c r="C37" s="53">
        <v>1822.8</v>
      </c>
      <c r="D37" s="53">
        <v>1917.8</v>
      </c>
      <c r="E37" s="54">
        <f t="shared" si="0"/>
        <v>1.0521176212420451</v>
      </c>
    </row>
    <row r="38" spans="1:5" ht="95.25" customHeight="1" x14ac:dyDescent="0.3">
      <c r="A38" s="64" t="s">
        <v>146</v>
      </c>
      <c r="B38" s="52" t="s">
        <v>129</v>
      </c>
      <c r="C38" s="53">
        <v>10.1</v>
      </c>
      <c r="D38" s="53">
        <v>11.1</v>
      </c>
      <c r="E38" s="54">
        <f t="shared" si="0"/>
        <v>1.0990099009900991</v>
      </c>
    </row>
    <row r="39" spans="1:5" ht="141.75" customHeight="1" x14ac:dyDescent="0.3">
      <c r="A39" s="64" t="s">
        <v>147</v>
      </c>
      <c r="B39" s="52" t="s">
        <v>130</v>
      </c>
      <c r="C39" s="53">
        <v>10.1</v>
      </c>
      <c r="D39" s="53">
        <v>11.1</v>
      </c>
      <c r="E39" s="54">
        <f t="shared" si="0"/>
        <v>1.0990099009900991</v>
      </c>
    </row>
    <row r="40" spans="1:5" ht="76.5" customHeight="1" x14ac:dyDescent="0.3">
      <c r="A40" s="51" t="s">
        <v>148</v>
      </c>
      <c r="B40" s="52" t="s">
        <v>131</v>
      </c>
      <c r="C40" s="53">
        <v>1822.8</v>
      </c>
      <c r="D40" s="53">
        <v>1992</v>
      </c>
      <c r="E40" s="54">
        <f t="shared" si="0"/>
        <v>1.0928242264647794</v>
      </c>
    </row>
    <row r="41" spans="1:5" ht="30.75" customHeight="1" x14ac:dyDescent="0.3">
      <c r="A41" s="64" t="s">
        <v>239</v>
      </c>
      <c r="B41" s="52" t="s">
        <v>132</v>
      </c>
      <c r="C41" s="53">
        <v>1822.8</v>
      </c>
      <c r="D41" s="53">
        <v>1992</v>
      </c>
      <c r="E41" s="54">
        <f t="shared" si="0"/>
        <v>1.0928242264647794</v>
      </c>
    </row>
    <row r="42" spans="1:5" ht="93.75" customHeight="1" x14ac:dyDescent="0.3">
      <c r="A42" s="64" t="s">
        <v>240</v>
      </c>
      <c r="B42" s="52"/>
      <c r="C42" s="53"/>
      <c r="D42" s="53"/>
      <c r="E42" s="54"/>
    </row>
    <row r="43" spans="1:5" ht="78" customHeight="1" x14ac:dyDescent="0.3">
      <c r="A43" s="64" t="s">
        <v>149</v>
      </c>
      <c r="B43" s="52" t="s">
        <v>133</v>
      </c>
      <c r="C43" s="53">
        <v>-195.1</v>
      </c>
      <c r="D43" s="53">
        <v>-208.8</v>
      </c>
      <c r="E43" s="54">
        <f t="shared" si="0"/>
        <v>1.0702203997949771</v>
      </c>
    </row>
    <row r="44" spans="1:5" ht="124.5" customHeight="1" x14ac:dyDescent="0.3">
      <c r="A44" s="51" t="s">
        <v>150</v>
      </c>
      <c r="B44" s="52" t="s">
        <v>134</v>
      </c>
      <c r="C44" s="53">
        <v>-195.1</v>
      </c>
      <c r="D44" s="53">
        <v>-208.8</v>
      </c>
      <c r="E44" s="54">
        <f t="shared" si="0"/>
        <v>1.0702203997949771</v>
      </c>
    </row>
    <row r="45" spans="1:5" ht="15" customHeight="1" x14ac:dyDescent="0.3">
      <c r="A45" s="51" t="s">
        <v>108</v>
      </c>
      <c r="B45" s="52" t="s">
        <v>69</v>
      </c>
      <c r="C45" s="53">
        <f>C47+C48</f>
        <v>20580</v>
      </c>
      <c r="D45" s="53">
        <f>D46+D50+D52</f>
        <v>24520.600000000002</v>
      </c>
      <c r="E45" s="54">
        <f t="shared" si="0"/>
        <v>1.191477162293489</v>
      </c>
    </row>
    <row r="46" spans="1:5" ht="15" customHeight="1" x14ac:dyDescent="0.3">
      <c r="A46" s="65" t="s">
        <v>151</v>
      </c>
      <c r="B46" s="52" t="s">
        <v>135</v>
      </c>
      <c r="C46" s="53">
        <f>C47</f>
        <v>6000</v>
      </c>
      <c r="D46" s="53">
        <f>D47</f>
        <v>7468.3</v>
      </c>
      <c r="E46" s="54">
        <f t="shared" si="0"/>
        <v>1.2447166666666667</v>
      </c>
    </row>
    <row r="47" spans="1:5" ht="46.5" customHeight="1" x14ac:dyDescent="0.3">
      <c r="A47" s="51" t="s">
        <v>153</v>
      </c>
      <c r="B47" s="52" t="s">
        <v>152</v>
      </c>
      <c r="C47" s="53">
        <v>6000</v>
      </c>
      <c r="D47" s="53">
        <v>7468.3</v>
      </c>
      <c r="E47" s="54">
        <f t="shared" si="0"/>
        <v>1.2447166666666667</v>
      </c>
    </row>
    <row r="48" spans="1:5" ht="15" customHeight="1" x14ac:dyDescent="0.3">
      <c r="A48" s="65" t="s">
        <v>154</v>
      </c>
      <c r="B48" s="52" t="s">
        <v>137</v>
      </c>
      <c r="C48" s="53">
        <f>C49+C51</f>
        <v>14580</v>
      </c>
      <c r="D48" s="53">
        <f>D49+D51</f>
        <v>17052.3</v>
      </c>
      <c r="E48" s="54">
        <f t="shared" si="0"/>
        <v>1.1695679012345679</v>
      </c>
    </row>
    <row r="49" spans="1:5" ht="17.25" customHeight="1" x14ac:dyDescent="0.3">
      <c r="A49" s="64" t="s">
        <v>155</v>
      </c>
      <c r="B49" s="52" t="s">
        <v>136</v>
      </c>
      <c r="C49" s="53">
        <f>C50</f>
        <v>11580</v>
      </c>
      <c r="D49" s="53">
        <f>D50</f>
        <v>13185.6</v>
      </c>
      <c r="E49" s="54">
        <f t="shared" si="0"/>
        <v>1.1386528497409327</v>
      </c>
    </row>
    <row r="50" spans="1:5" ht="30.75" customHeight="1" x14ac:dyDescent="0.3">
      <c r="A50" s="64" t="s">
        <v>157</v>
      </c>
      <c r="B50" s="52" t="s">
        <v>156</v>
      </c>
      <c r="C50" s="53">
        <v>11580</v>
      </c>
      <c r="D50" s="53">
        <v>13185.6</v>
      </c>
      <c r="E50" s="54">
        <f t="shared" si="0"/>
        <v>1.1386528497409327</v>
      </c>
    </row>
    <row r="51" spans="1:5" x14ac:dyDescent="0.3">
      <c r="A51" s="65" t="s">
        <v>158</v>
      </c>
      <c r="B51" s="52" t="s">
        <v>138</v>
      </c>
      <c r="C51" s="53">
        <v>3000</v>
      </c>
      <c r="D51" s="53">
        <v>3866.7</v>
      </c>
      <c r="E51" s="54">
        <f t="shared" si="0"/>
        <v>1.2888999999999999</v>
      </c>
    </row>
    <row r="52" spans="1:5" ht="45" customHeight="1" x14ac:dyDescent="0.3">
      <c r="A52" s="64" t="s">
        <v>160</v>
      </c>
      <c r="B52" s="52" t="s">
        <v>159</v>
      </c>
      <c r="C52" s="53">
        <v>3000</v>
      </c>
      <c r="D52" s="53">
        <v>3866.7</v>
      </c>
      <c r="E52" s="54">
        <f t="shared" si="0"/>
        <v>1.2888999999999999</v>
      </c>
    </row>
    <row r="53" spans="1:5" ht="31.5" hidden="1" x14ac:dyDescent="0.3">
      <c r="A53" s="46" t="s">
        <v>39</v>
      </c>
      <c r="B53" s="47" t="s">
        <v>40</v>
      </c>
      <c r="C53" s="44">
        <f>C54</f>
        <v>0</v>
      </c>
      <c r="D53" s="44">
        <f>D54</f>
        <v>0</v>
      </c>
      <c r="E53" s="54" t="e">
        <f t="shared" si="0"/>
        <v>#DIV/0!</v>
      </c>
    </row>
    <row r="54" spans="1:5" ht="31.5" hidden="1" x14ac:dyDescent="0.3">
      <c r="A54" s="46" t="s">
        <v>41</v>
      </c>
      <c r="B54" s="47" t="s">
        <v>42</v>
      </c>
      <c r="C54" s="44">
        <v>0</v>
      </c>
      <c r="D54" s="44">
        <v>0</v>
      </c>
      <c r="E54" s="54" t="e">
        <f t="shared" si="0"/>
        <v>#DIV/0!</v>
      </c>
    </row>
    <row r="55" spans="1:5" ht="63" hidden="1" x14ac:dyDescent="0.3">
      <c r="A55" s="46" t="s">
        <v>43</v>
      </c>
      <c r="B55" s="47" t="s">
        <v>46</v>
      </c>
      <c r="C55" s="44">
        <v>0</v>
      </c>
      <c r="D55" s="44">
        <v>0</v>
      </c>
      <c r="E55" s="54" t="e">
        <f t="shared" si="0"/>
        <v>#DIV/0!</v>
      </c>
    </row>
    <row r="56" spans="1:5" ht="78.75" hidden="1" x14ac:dyDescent="0.3">
      <c r="A56" s="46" t="s">
        <v>45</v>
      </c>
      <c r="B56" s="47" t="s">
        <v>44</v>
      </c>
      <c r="C56" s="44">
        <v>0</v>
      </c>
      <c r="D56" s="44">
        <f>112.75/1000</f>
        <v>0.11275</v>
      </c>
      <c r="E56" s="54" t="e">
        <f t="shared" si="0"/>
        <v>#DIV/0!</v>
      </c>
    </row>
    <row r="57" spans="1:5" ht="46.5" customHeight="1" x14ac:dyDescent="0.3">
      <c r="A57" s="51" t="s">
        <v>161</v>
      </c>
      <c r="B57" s="52" t="s">
        <v>12</v>
      </c>
      <c r="C57" s="53">
        <f>C60+C65+C68</f>
        <v>1029</v>
      </c>
      <c r="D57" s="53">
        <f>D60+D65+D68</f>
        <v>1627.6</v>
      </c>
      <c r="E57" s="54">
        <f t="shared" si="0"/>
        <v>1.5817298347910591</v>
      </c>
    </row>
    <row r="58" spans="1:5" ht="33" hidden="1" customHeight="1" x14ac:dyDescent="0.3">
      <c r="A58" s="51" t="s">
        <v>13</v>
      </c>
      <c r="B58" s="52" t="s">
        <v>14</v>
      </c>
      <c r="C58" s="44"/>
      <c r="D58" s="44"/>
      <c r="E58" s="45" t="e">
        <f t="shared" si="0"/>
        <v>#DIV/0!</v>
      </c>
    </row>
    <row r="59" spans="1:5" ht="33" hidden="1" customHeight="1" x14ac:dyDescent="0.3">
      <c r="A59" s="51" t="s">
        <v>15</v>
      </c>
      <c r="B59" s="52" t="s">
        <v>16</v>
      </c>
      <c r="C59" s="44"/>
      <c r="D59" s="44"/>
      <c r="E59" s="45" t="e">
        <f t="shared" si="0"/>
        <v>#DIV/0!</v>
      </c>
    </row>
    <row r="60" spans="1:5" ht="94.5" customHeight="1" x14ac:dyDescent="0.3">
      <c r="A60" s="51" t="s">
        <v>17</v>
      </c>
      <c r="B60" s="52" t="s">
        <v>18</v>
      </c>
      <c r="C60" s="53">
        <f>C61+C63</f>
        <v>125</v>
      </c>
      <c r="D60" s="53">
        <f>D61+D63</f>
        <v>570.9</v>
      </c>
      <c r="E60" s="54">
        <f t="shared" si="0"/>
        <v>4.5671999999999997</v>
      </c>
    </row>
    <row r="61" spans="1:5" ht="93" customHeight="1" x14ac:dyDescent="0.3">
      <c r="A61" s="64" t="s">
        <v>162</v>
      </c>
      <c r="B61" s="52" t="s">
        <v>139</v>
      </c>
      <c r="C61" s="53">
        <f>C62</f>
        <v>72</v>
      </c>
      <c r="D61" s="53">
        <f>D62</f>
        <v>81</v>
      </c>
      <c r="E61" s="54">
        <f t="shared" si="0"/>
        <v>1.125</v>
      </c>
    </row>
    <row r="62" spans="1:5" ht="78" customHeight="1" x14ac:dyDescent="0.3">
      <c r="A62" s="51" t="s">
        <v>164</v>
      </c>
      <c r="B62" s="52" t="s">
        <v>163</v>
      </c>
      <c r="C62" s="53">
        <v>72</v>
      </c>
      <c r="D62" s="53">
        <v>81</v>
      </c>
      <c r="E62" s="54">
        <f t="shared" si="0"/>
        <v>1.125</v>
      </c>
    </row>
    <row r="63" spans="1:5" ht="47.25" customHeight="1" x14ac:dyDescent="0.3">
      <c r="A63" s="64" t="s">
        <v>166</v>
      </c>
      <c r="B63" s="52" t="s">
        <v>165</v>
      </c>
      <c r="C63" s="53">
        <v>53</v>
      </c>
      <c r="D63" s="53">
        <v>489.9</v>
      </c>
      <c r="E63" s="54">
        <f t="shared" si="0"/>
        <v>9.2433962264150935</v>
      </c>
    </row>
    <row r="64" spans="1:5" ht="46.5" customHeight="1" x14ac:dyDescent="0.3">
      <c r="A64" s="51" t="s">
        <v>168</v>
      </c>
      <c r="B64" s="52" t="s">
        <v>167</v>
      </c>
      <c r="C64" s="53">
        <v>53</v>
      </c>
      <c r="D64" s="53">
        <v>489.9</v>
      </c>
      <c r="E64" s="54">
        <f t="shared" si="0"/>
        <v>9.2433962264150935</v>
      </c>
    </row>
    <row r="65" spans="1:7" ht="31.5" customHeight="1" x14ac:dyDescent="0.3">
      <c r="A65" s="51" t="s">
        <v>170</v>
      </c>
      <c r="B65" s="52" t="s">
        <v>169</v>
      </c>
      <c r="C65" s="53">
        <f>C66</f>
        <v>52.8</v>
      </c>
      <c r="D65" s="53">
        <f>D66</f>
        <v>52.8</v>
      </c>
      <c r="E65" s="54">
        <f t="shared" ref="E65:E90" si="1">D65/C65</f>
        <v>1</v>
      </c>
    </row>
    <row r="66" spans="1:7" ht="49.5" customHeight="1" x14ac:dyDescent="0.3">
      <c r="A66" s="51" t="s">
        <v>172</v>
      </c>
      <c r="B66" s="52" t="s">
        <v>171</v>
      </c>
      <c r="C66" s="53">
        <v>52.8</v>
      </c>
      <c r="D66" s="53">
        <v>52.8</v>
      </c>
      <c r="E66" s="54">
        <f t="shared" si="1"/>
        <v>1</v>
      </c>
    </row>
    <row r="67" spans="1:7" ht="62.25" customHeight="1" x14ac:dyDescent="0.3">
      <c r="A67" s="51" t="s">
        <v>174</v>
      </c>
      <c r="B67" s="52" t="s">
        <v>173</v>
      </c>
      <c r="C67" s="53">
        <v>52.8</v>
      </c>
      <c r="D67" s="53">
        <v>52.8</v>
      </c>
      <c r="E67" s="54">
        <f t="shared" si="1"/>
        <v>1</v>
      </c>
    </row>
    <row r="68" spans="1:7" ht="93" customHeight="1" x14ac:dyDescent="0.3">
      <c r="A68" s="51" t="s">
        <v>93</v>
      </c>
      <c r="B68" s="52" t="s">
        <v>90</v>
      </c>
      <c r="C68" s="55">
        <f>C69</f>
        <v>851.2</v>
      </c>
      <c r="D68" s="66">
        <f>D69</f>
        <v>1003.9</v>
      </c>
      <c r="E68" s="54">
        <f t="shared" si="1"/>
        <v>1.179393796992481</v>
      </c>
    </row>
    <row r="69" spans="1:7" ht="93.75" customHeight="1" x14ac:dyDescent="0.3">
      <c r="A69" s="51" t="s">
        <v>92</v>
      </c>
      <c r="B69" s="52" t="s">
        <v>91</v>
      </c>
      <c r="C69" s="55">
        <v>851.2</v>
      </c>
      <c r="D69" s="66">
        <v>1003.9</v>
      </c>
      <c r="E69" s="54">
        <f t="shared" si="1"/>
        <v>1.179393796992481</v>
      </c>
    </row>
    <row r="70" spans="1:7" ht="94.5" customHeight="1" x14ac:dyDescent="0.3">
      <c r="A70" s="64" t="s">
        <v>176</v>
      </c>
      <c r="B70" s="52" t="s">
        <v>175</v>
      </c>
      <c r="C70" s="55">
        <v>851.2</v>
      </c>
      <c r="D70" s="66">
        <v>1003.9</v>
      </c>
      <c r="E70" s="54">
        <f t="shared" si="1"/>
        <v>1.179393796992481</v>
      </c>
    </row>
    <row r="71" spans="1:7" ht="33.75" customHeight="1" x14ac:dyDescent="0.3">
      <c r="A71" s="51" t="s">
        <v>109</v>
      </c>
      <c r="B71" s="52" t="s">
        <v>19</v>
      </c>
      <c r="C71" s="53">
        <f>C72+C75</f>
        <v>41</v>
      </c>
      <c r="D71" s="53">
        <f>D72+D75</f>
        <v>43.5</v>
      </c>
      <c r="E71" s="54">
        <f t="shared" si="1"/>
        <v>1.0609756097560976</v>
      </c>
    </row>
    <row r="72" spans="1:7" ht="17.25" customHeight="1" x14ac:dyDescent="0.3">
      <c r="A72" s="64" t="s">
        <v>178</v>
      </c>
      <c r="B72" s="52" t="s">
        <v>177</v>
      </c>
      <c r="C72" s="53">
        <f>C74</f>
        <v>2</v>
      </c>
      <c r="D72" s="53">
        <f>D74</f>
        <v>2</v>
      </c>
      <c r="E72" s="54">
        <f t="shared" si="1"/>
        <v>1</v>
      </c>
      <c r="F72" s="8"/>
      <c r="G72" s="8"/>
    </row>
    <row r="73" spans="1:7" ht="17.25" customHeight="1" x14ac:dyDescent="0.3">
      <c r="A73" s="51" t="s">
        <v>180</v>
      </c>
      <c r="B73" s="52" t="s">
        <v>179</v>
      </c>
      <c r="C73" s="53">
        <f>C74</f>
        <v>2</v>
      </c>
      <c r="D73" s="53">
        <f>D74</f>
        <v>2</v>
      </c>
      <c r="E73" s="54">
        <f t="shared" si="1"/>
        <v>1</v>
      </c>
      <c r="F73" s="8"/>
      <c r="G73" s="8"/>
    </row>
    <row r="74" spans="1:7" ht="32.25" customHeight="1" x14ac:dyDescent="0.3">
      <c r="A74" s="64" t="s">
        <v>182</v>
      </c>
      <c r="B74" s="52" t="s">
        <v>181</v>
      </c>
      <c r="C74" s="53">
        <v>2</v>
      </c>
      <c r="D74" s="53">
        <v>2</v>
      </c>
      <c r="E74" s="54">
        <f t="shared" si="1"/>
        <v>1</v>
      </c>
      <c r="F74" s="8"/>
      <c r="G74" s="8"/>
    </row>
    <row r="75" spans="1:7" ht="18" customHeight="1" x14ac:dyDescent="0.3">
      <c r="A75" s="65" t="s">
        <v>20</v>
      </c>
      <c r="B75" s="52" t="s">
        <v>21</v>
      </c>
      <c r="C75" s="53">
        <f>C76+C78</f>
        <v>39</v>
      </c>
      <c r="D75" s="53">
        <f>D76+D78</f>
        <v>41.5</v>
      </c>
      <c r="E75" s="54">
        <f t="shared" si="1"/>
        <v>1.0641025641025641</v>
      </c>
      <c r="F75" s="8"/>
      <c r="G75" s="8"/>
    </row>
    <row r="76" spans="1:7" ht="31.5" customHeight="1" x14ac:dyDescent="0.3">
      <c r="A76" s="64" t="s">
        <v>184</v>
      </c>
      <c r="B76" s="52" t="s">
        <v>183</v>
      </c>
      <c r="C76" s="53">
        <v>19</v>
      </c>
      <c r="D76" s="53">
        <v>20.8</v>
      </c>
      <c r="E76" s="54">
        <f t="shared" si="1"/>
        <v>1.0947368421052632</v>
      </c>
      <c r="F76" s="8"/>
      <c r="G76" s="8"/>
    </row>
    <row r="77" spans="1:7" ht="46.5" customHeight="1" x14ac:dyDescent="0.3">
      <c r="A77" s="64" t="s">
        <v>186</v>
      </c>
      <c r="B77" s="52" t="s">
        <v>185</v>
      </c>
      <c r="C77" s="53">
        <v>19</v>
      </c>
      <c r="D77" s="53">
        <v>20.8</v>
      </c>
      <c r="E77" s="54">
        <f t="shared" si="1"/>
        <v>1.0947368421052632</v>
      </c>
      <c r="F77" s="8"/>
      <c r="G77" s="8"/>
    </row>
    <row r="78" spans="1:7" ht="18" customHeight="1" x14ac:dyDescent="0.3">
      <c r="A78" s="65" t="s">
        <v>22</v>
      </c>
      <c r="B78" s="52" t="s">
        <v>23</v>
      </c>
      <c r="C78" s="53">
        <v>20</v>
      </c>
      <c r="D78" s="53">
        <v>20.7</v>
      </c>
      <c r="E78" s="54">
        <f t="shared" si="1"/>
        <v>1.0349999999999999</v>
      </c>
      <c r="F78" s="8"/>
      <c r="G78" s="8"/>
    </row>
    <row r="79" spans="1:7" ht="30" customHeight="1" x14ac:dyDescent="0.3">
      <c r="A79" s="64" t="s">
        <v>188</v>
      </c>
      <c r="B79" s="52" t="s">
        <v>187</v>
      </c>
      <c r="C79" s="53">
        <v>20</v>
      </c>
      <c r="D79" s="53">
        <v>20.7</v>
      </c>
      <c r="E79" s="54">
        <f t="shared" si="1"/>
        <v>1.0349999999999999</v>
      </c>
      <c r="F79" s="8"/>
      <c r="G79" s="8"/>
    </row>
    <row r="80" spans="1:7" ht="15" customHeight="1" x14ac:dyDescent="0.3">
      <c r="A80" s="51" t="s">
        <v>110</v>
      </c>
      <c r="B80" s="52" t="s">
        <v>24</v>
      </c>
      <c r="C80" s="53">
        <f>C86+C88</f>
        <v>85</v>
      </c>
      <c r="D80" s="53">
        <f>D86+D88</f>
        <v>97.1</v>
      </c>
      <c r="E80" s="54">
        <f t="shared" si="1"/>
        <v>1.1423529411764706</v>
      </c>
    </row>
    <row r="81" spans="1:5" ht="54.75" hidden="1" customHeight="1" x14ac:dyDescent="0.3">
      <c r="A81" s="51" t="s">
        <v>115</v>
      </c>
      <c r="B81" s="52" t="s">
        <v>53</v>
      </c>
      <c r="C81" s="53">
        <v>0</v>
      </c>
      <c r="D81" s="53">
        <v>0</v>
      </c>
      <c r="E81" s="54" t="e">
        <f t="shared" si="1"/>
        <v>#DIV/0!</v>
      </c>
    </row>
    <row r="82" spans="1:5" ht="52.5" hidden="1" customHeight="1" x14ac:dyDescent="0.3">
      <c r="A82" s="51"/>
      <c r="B82" s="52"/>
      <c r="C82" s="53"/>
      <c r="D82" s="53"/>
      <c r="E82" s="54" t="e">
        <f t="shared" si="1"/>
        <v>#DIV/0!</v>
      </c>
    </row>
    <row r="83" spans="1:5" ht="47.25" hidden="1" customHeight="1" x14ac:dyDescent="0.3">
      <c r="A83" s="51" t="s">
        <v>86</v>
      </c>
      <c r="B83" s="52" t="s">
        <v>54</v>
      </c>
      <c r="C83" s="53">
        <v>0</v>
      </c>
      <c r="D83" s="53">
        <v>0</v>
      </c>
      <c r="E83" s="54" t="e">
        <f t="shared" si="1"/>
        <v>#DIV/0!</v>
      </c>
    </row>
    <row r="84" spans="1:5" ht="50.25" hidden="1" customHeight="1" x14ac:dyDescent="0.3">
      <c r="A84" s="51" t="s">
        <v>87</v>
      </c>
      <c r="B84" s="52"/>
      <c r="C84" s="53"/>
      <c r="D84" s="53"/>
      <c r="E84" s="54" t="e">
        <f t="shared" si="1"/>
        <v>#DIV/0!</v>
      </c>
    </row>
    <row r="85" spans="1:5" ht="46.5" hidden="1" customHeight="1" x14ac:dyDescent="0.3">
      <c r="A85" s="51" t="s">
        <v>118</v>
      </c>
      <c r="B85" s="52"/>
      <c r="C85" s="53"/>
      <c r="D85" s="53"/>
      <c r="E85" s="54" t="e">
        <f t="shared" si="1"/>
        <v>#DIV/0!</v>
      </c>
    </row>
    <row r="86" spans="1:5" ht="32.25" customHeight="1" x14ac:dyDescent="0.3">
      <c r="A86" s="51" t="s">
        <v>189</v>
      </c>
      <c r="B86" s="52" t="s">
        <v>190</v>
      </c>
      <c r="C86" s="53">
        <f>C87</f>
        <v>25</v>
      </c>
      <c r="D86" s="53">
        <f>D87</f>
        <v>27.1</v>
      </c>
      <c r="E86" s="54">
        <f t="shared" si="1"/>
        <v>1.0840000000000001</v>
      </c>
    </row>
    <row r="87" spans="1:5" ht="63" customHeight="1" x14ac:dyDescent="0.3">
      <c r="A87" s="51" t="s">
        <v>192</v>
      </c>
      <c r="B87" s="52" t="s">
        <v>191</v>
      </c>
      <c r="C87" s="53">
        <v>25</v>
      </c>
      <c r="D87" s="53">
        <v>27.1</v>
      </c>
      <c r="E87" s="54">
        <f t="shared" si="1"/>
        <v>1.0840000000000001</v>
      </c>
    </row>
    <row r="88" spans="1:5" ht="126" customHeight="1" x14ac:dyDescent="0.3">
      <c r="A88" s="51" t="s">
        <v>193</v>
      </c>
      <c r="B88" s="52" t="s">
        <v>70</v>
      </c>
      <c r="C88" s="53">
        <f>C89</f>
        <v>60</v>
      </c>
      <c r="D88" s="53">
        <f>D89</f>
        <v>70</v>
      </c>
      <c r="E88" s="54">
        <f t="shared" si="1"/>
        <v>1.1666666666666667</v>
      </c>
    </row>
    <row r="89" spans="1:5" ht="63.75" customHeight="1" x14ac:dyDescent="0.3">
      <c r="A89" s="51" t="s">
        <v>195</v>
      </c>
      <c r="B89" s="52" t="s">
        <v>194</v>
      </c>
      <c r="C89" s="53">
        <v>60</v>
      </c>
      <c r="D89" s="53">
        <v>70</v>
      </c>
      <c r="E89" s="54">
        <f t="shared" si="1"/>
        <v>1.1666666666666667</v>
      </c>
    </row>
    <row r="90" spans="1:5" ht="78" customHeight="1" x14ac:dyDescent="0.3">
      <c r="A90" s="51" t="s">
        <v>197</v>
      </c>
      <c r="B90" s="52" t="s">
        <v>196</v>
      </c>
      <c r="C90" s="53">
        <v>60</v>
      </c>
      <c r="D90" s="53">
        <v>70</v>
      </c>
      <c r="E90" s="54">
        <f t="shared" si="1"/>
        <v>1.1666666666666667</v>
      </c>
    </row>
    <row r="91" spans="1:5" ht="32.25" hidden="1" customHeight="1" x14ac:dyDescent="0.3">
      <c r="A91" s="46" t="s">
        <v>25</v>
      </c>
      <c r="B91" s="47" t="s">
        <v>26</v>
      </c>
      <c r="C91" s="44">
        <f>C92</f>
        <v>0</v>
      </c>
      <c r="D91" s="44">
        <f>D92</f>
        <v>0</v>
      </c>
      <c r="E91" s="45" t="e">
        <f t="shared" ref="E91:E109" si="2">D91/C91</f>
        <v>#DIV/0!</v>
      </c>
    </row>
    <row r="92" spans="1:5" ht="18.75" hidden="1" customHeight="1" x14ac:dyDescent="0.3">
      <c r="A92" s="46" t="s">
        <v>27</v>
      </c>
      <c r="B92" s="47" t="s">
        <v>28</v>
      </c>
      <c r="C92" s="44">
        <v>0</v>
      </c>
      <c r="D92" s="44">
        <v>0</v>
      </c>
      <c r="E92" s="45" t="e">
        <f t="shared" si="2"/>
        <v>#DIV/0!</v>
      </c>
    </row>
    <row r="93" spans="1:5" ht="17.25" customHeight="1" x14ac:dyDescent="0.3">
      <c r="A93" s="56" t="s">
        <v>111</v>
      </c>
      <c r="B93" s="57" t="s">
        <v>29</v>
      </c>
      <c r="C93" s="58">
        <f>C94+C130+C134+C127</f>
        <v>65314.700000000004</v>
      </c>
      <c r="D93" s="58">
        <f>D94+D130+D134+D127</f>
        <v>64007.200000000004</v>
      </c>
      <c r="E93" s="54">
        <f t="shared" si="2"/>
        <v>0.97998153555019007</v>
      </c>
    </row>
    <row r="94" spans="1:5" ht="48.75" customHeight="1" x14ac:dyDescent="0.3">
      <c r="A94" s="56" t="s">
        <v>112</v>
      </c>
      <c r="B94" s="57" t="s">
        <v>30</v>
      </c>
      <c r="C94" s="58">
        <f>C95+C100+C110+C120</f>
        <v>65057.5</v>
      </c>
      <c r="D94" s="58">
        <f>D95+D100+D110+D120</f>
        <v>63750</v>
      </c>
      <c r="E94" s="54">
        <f t="shared" si="2"/>
        <v>0.97990239403604507</v>
      </c>
    </row>
    <row r="95" spans="1:5" ht="30.75" customHeight="1" x14ac:dyDescent="0.3">
      <c r="A95" s="56" t="s">
        <v>47</v>
      </c>
      <c r="B95" s="57" t="s">
        <v>55</v>
      </c>
      <c r="C95" s="58">
        <f>C96+C98</f>
        <v>1019.9</v>
      </c>
      <c r="D95" s="58">
        <f>D96+D98</f>
        <v>1019.9</v>
      </c>
      <c r="E95" s="54">
        <f t="shared" si="2"/>
        <v>1</v>
      </c>
    </row>
    <row r="96" spans="1:5" ht="16.5" customHeight="1" x14ac:dyDescent="0.3">
      <c r="A96" s="56" t="s">
        <v>48</v>
      </c>
      <c r="B96" s="57" t="s">
        <v>56</v>
      </c>
      <c r="C96" s="58">
        <f>SUM(C97)</f>
        <v>419.9</v>
      </c>
      <c r="D96" s="58">
        <f>SUM(D97)</f>
        <v>419.9</v>
      </c>
      <c r="E96" s="54">
        <f t="shared" si="2"/>
        <v>1</v>
      </c>
    </row>
    <row r="97" spans="1:5" ht="45.75" customHeight="1" x14ac:dyDescent="0.3">
      <c r="A97" s="56" t="s">
        <v>199</v>
      </c>
      <c r="B97" s="57" t="s">
        <v>198</v>
      </c>
      <c r="C97" s="58">
        <v>419.9</v>
      </c>
      <c r="D97" s="58">
        <v>419.9</v>
      </c>
      <c r="E97" s="54">
        <f t="shared" si="2"/>
        <v>1</v>
      </c>
    </row>
    <row r="98" spans="1:5" ht="48.75" customHeight="1" x14ac:dyDescent="0.3">
      <c r="A98" s="56" t="s">
        <v>201</v>
      </c>
      <c r="B98" s="57" t="s">
        <v>200</v>
      </c>
      <c r="C98" s="58">
        <f>C99</f>
        <v>600</v>
      </c>
      <c r="D98" s="58">
        <f>D99</f>
        <v>600</v>
      </c>
      <c r="E98" s="54">
        <f t="shared" si="2"/>
        <v>1</v>
      </c>
    </row>
    <row r="99" spans="1:5" ht="49.5" customHeight="1" x14ac:dyDescent="0.3">
      <c r="A99" s="56" t="s">
        <v>201</v>
      </c>
      <c r="B99" s="57" t="s">
        <v>202</v>
      </c>
      <c r="C99" s="58">
        <v>600</v>
      </c>
      <c r="D99" s="58">
        <v>600</v>
      </c>
      <c r="E99" s="54">
        <f t="shared" si="2"/>
        <v>1</v>
      </c>
    </row>
    <row r="100" spans="1:5" ht="33" customHeight="1" x14ac:dyDescent="0.3">
      <c r="A100" s="56" t="s">
        <v>49</v>
      </c>
      <c r="B100" s="57" t="s">
        <v>57</v>
      </c>
      <c r="C100" s="58">
        <f>C101+C103</f>
        <v>38684.199999999997</v>
      </c>
      <c r="D100" s="58">
        <f>D101+D103</f>
        <v>37376.699999999997</v>
      </c>
      <c r="E100" s="54">
        <f t="shared" si="2"/>
        <v>0.96620067107501251</v>
      </c>
    </row>
    <row r="101" spans="1:5" ht="33.75" customHeight="1" x14ac:dyDescent="0.3">
      <c r="A101" s="56" t="s">
        <v>78</v>
      </c>
      <c r="B101" s="57" t="s">
        <v>77</v>
      </c>
      <c r="C101" s="58">
        <v>34210.199999999997</v>
      </c>
      <c r="D101" s="58">
        <v>34131.5</v>
      </c>
      <c r="E101" s="54">
        <f t="shared" si="2"/>
        <v>0.99769951651846533</v>
      </c>
    </row>
    <row r="102" spans="1:5" ht="47.25" customHeight="1" x14ac:dyDescent="0.3">
      <c r="A102" s="56" t="s">
        <v>204</v>
      </c>
      <c r="B102" s="57" t="s">
        <v>203</v>
      </c>
      <c r="C102" s="58">
        <v>34210.199999999997</v>
      </c>
      <c r="D102" s="58">
        <v>34131.5</v>
      </c>
      <c r="E102" s="54">
        <f t="shared" si="2"/>
        <v>0.99769951651846533</v>
      </c>
    </row>
    <row r="103" spans="1:5" ht="20.25" customHeight="1" x14ac:dyDescent="0.3">
      <c r="A103" s="56" t="s">
        <v>31</v>
      </c>
      <c r="B103" s="57" t="s">
        <v>230</v>
      </c>
      <c r="C103" s="58">
        <f>C104</f>
        <v>4474</v>
      </c>
      <c r="D103" s="58">
        <v>3245.2</v>
      </c>
      <c r="E103" s="54">
        <f t="shared" si="2"/>
        <v>0.72534644613321408</v>
      </c>
    </row>
    <row r="104" spans="1:5" ht="16.5" customHeight="1" x14ac:dyDescent="0.3">
      <c r="A104" s="56" t="s">
        <v>205</v>
      </c>
      <c r="B104" s="57" t="s">
        <v>231</v>
      </c>
      <c r="C104" s="58">
        <v>4474</v>
      </c>
      <c r="D104" s="58">
        <v>3245.2</v>
      </c>
      <c r="E104" s="54">
        <f t="shared" si="2"/>
        <v>0.72534644613321408</v>
      </c>
    </row>
    <row r="105" spans="1:5" ht="48" hidden="1" customHeight="1" x14ac:dyDescent="0.3">
      <c r="A105" s="48" t="s">
        <v>79</v>
      </c>
      <c r="B105" s="49" t="s">
        <v>83</v>
      </c>
      <c r="C105" s="50">
        <f>C106</f>
        <v>0</v>
      </c>
      <c r="D105" s="50">
        <f>D106</f>
        <v>0</v>
      </c>
      <c r="E105" s="45" t="e">
        <f t="shared" si="2"/>
        <v>#DIV/0!</v>
      </c>
    </row>
    <row r="106" spans="1:5" ht="46.5" hidden="1" customHeight="1" x14ac:dyDescent="0.3">
      <c r="A106" s="48" t="s">
        <v>88</v>
      </c>
      <c r="B106" s="49" t="s">
        <v>82</v>
      </c>
      <c r="C106" s="50">
        <v>0</v>
      </c>
      <c r="D106" s="50">
        <v>0</v>
      </c>
      <c r="E106" s="45" t="e">
        <f t="shared" si="2"/>
        <v>#DIV/0!</v>
      </c>
    </row>
    <row r="107" spans="1:5" ht="66" hidden="1" customHeight="1" x14ac:dyDescent="0.3">
      <c r="A107" s="48" t="s">
        <v>95</v>
      </c>
      <c r="B107" s="49" t="s">
        <v>94</v>
      </c>
      <c r="C107" s="50">
        <f>C108</f>
        <v>0</v>
      </c>
      <c r="D107" s="50">
        <f>D108</f>
        <v>0</v>
      </c>
      <c r="E107" s="45" t="e">
        <f t="shared" si="2"/>
        <v>#DIV/0!</v>
      </c>
    </row>
    <row r="108" spans="1:5" ht="34.5" hidden="1" customHeight="1" x14ac:dyDescent="0.3">
      <c r="A108" s="48" t="s">
        <v>97</v>
      </c>
      <c r="B108" s="49" t="s">
        <v>96</v>
      </c>
      <c r="C108" s="50">
        <v>0</v>
      </c>
      <c r="D108" s="50">
        <v>0</v>
      </c>
      <c r="E108" s="45" t="e">
        <f t="shared" si="2"/>
        <v>#DIV/0!</v>
      </c>
    </row>
    <row r="109" spans="1:5" ht="33.75" hidden="1" customHeight="1" x14ac:dyDescent="0.3">
      <c r="A109" s="48" t="s">
        <v>89</v>
      </c>
      <c r="B109" s="49"/>
      <c r="C109" s="50"/>
      <c r="D109" s="50"/>
      <c r="E109" s="45" t="e">
        <f t="shared" si="2"/>
        <v>#DIV/0!</v>
      </c>
    </row>
    <row r="110" spans="1:5" ht="32.25" customHeight="1" x14ac:dyDescent="0.3">
      <c r="A110" s="56" t="s">
        <v>50</v>
      </c>
      <c r="B110" s="57" t="s">
        <v>58</v>
      </c>
      <c r="C110" s="58">
        <f>C111+C118</f>
        <v>1114.5999999999999</v>
      </c>
      <c r="D110" s="58">
        <f>D111+D118</f>
        <v>1114.5999999999999</v>
      </c>
      <c r="E110" s="54">
        <f t="shared" ref="E110:E138" si="3">D110/C110</f>
        <v>1</v>
      </c>
    </row>
    <row r="111" spans="1:5" ht="47.25" customHeight="1" x14ac:dyDescent="0.3">
      <c r="A111" s="56" t="s">
        <v>38</v>
      </c>
      <c r="B111" s="57" t="s">
        <v>59</v>
      </c>
      <c r="C111" s="58">
        <v>759.5</v>
      </c>
      <c r="D111" s="58">
        <v>759.5</v>
      </c>
      <c r="E111" s="54">
        <f t="shared" si="3"/>
        <v>1</v>
      </c>
    </row>
    <row r="112" spans="1:5" ht="45.75" customHeight="1" x14ac:dyDescent="0.3">
      <c r="A112" s="56" t="s">
        <v>207</v>
      </c>
      <c r="B112" s="57" t="s">
        <v>206</v>
      </c>
      <c r="C112" s="58">
        <v>759.5</v>
      </c>
      <c r="D112" s="58">
        <v>759.5</v>
      </c>
      <c r="E112" s="54">
        <f t="shared" si="3"/>
        <v>1</v>
      </c>
    </row>
    <row r="113" spans="1:6" ht="34.5" hidden="1" customHeight="1" x14ac:dyDescent="0.3">
      <c r="A113" s="48" t="s">
        <v>51</v>
      </c>
      <c r="B113" s="49" t="s">
        <v>60</v>
      </c>
      <c r="C113" s="50">
        <f>C114</f>
        <v>0</v>
      </c>
      <c r="D113" s="50">
        <f>D114</f>
        <v>0</v>
      </c>
      <c r="E113" s="45" t="e">
        <f t="shared" si="3"/>
        <v>#DIV/0!</v>
      </c>
    </row>
    <row r="114" spans="1:6" ht="31.5" hidden="1" customHeight="1" x14ac:dyDescent="0.3">
      <c r="A114" s="48" t="s">
        <v>32</v>
      </c>
      <c r="B114" s="49" t="s">
        <v>61</v>
      </c>
      <c r="C114" s="50">
        <v>0</v>
      </c>
      <c r="D114" s="50">
        <v>0</v>
      </c>
      <c r="E114" s="45" t="e">
        <f t="shared" si="3"/>
        <v>#DIV/0!</v>
      </c>
    </row>
    <row r="115" spans="1:6" ht="46.5" hidden="1" customHeight="1" x14ac:dyDescent="0.3">
      <c r="A115" s="48" t="s">
        <v>120</v>
      </c>
      <c r="B115" s="63"/>
      <c r="C115" s="62"/>
      <c r="D115" s="62"/>
      <c r="E115" s="45" t="e">
        <f t="shared" si="3"/>
        <v>#DIV/0!</v>
      </c>
    </row>
    <row r="116" spans="1:6" ht="48.75" hidden="1" customHeight="1" x14ac:dyDescent="0.3">
      <c r="A116" s="48" t="s">
        <v>67</v>
      </c>
      <c r="B116" s="49" t="s">
        <v>65</v>
      </c>
      <c r="C116" s="50">
        <f>C117</f>
        <v>0</v>
      </c>
      <c r="D116" s="50">
        <f>D117</f>
        <v>0</v>
      </c>
      <c r="E116" s="45" t="e">
        <f t="shared" si="3"/>
        <v>#DIV/0!</v>
      </c>
    </row>
    <row r="117" spans="1:6" ht="31.5" hidden="1" customHeight="1" x14ac:dyDescent="0.3">
      <c r="A117" s="48" t="s">
        <v>66</v>
      </c>
      <c r="B117" s="49" t="s">
        <v>64</v>
      </c>
      <c r="C117" s="50"/>
      <c r="D117" s="50"/>
      <c r="E117" s="45" t="e">
        <f t="shared" si="3"/>
        <v>#DIV/0!</v>
      </c>
    </row>
    <row r="118" spans="1:6" ht="46.5" customHeight="1" x14ac:dyDescent="0.3">
      <c r="A118" s="56" t="s">
        <v>208</v>
      </c>
      <c r="B118" s="57" t="s">
        <v>209</v>
      </c>
      <c r="C118" s="58">
        <f>C119</f>
        <v>355.1</v>
      </c>
      <c r="D118" s="58">
        <f>D119</f>
        <v>355.1</v>
      </c>
      <c r="E118" s="54">
        <f t="shared" si="3"/>
        <v>1</v>
      </c>
    </row>
    <row r="119" spans="1:6" ht="62.25" customHeight="1" x14ac:dyDescent="0.3">
      <c r="A119" s="56" t="s">
        <v>211</v>
      </c>
      <c r="B119" s="57" t="s">
        <v>210</v>
      </c>
      <c r="C119" s="58">
        <v>355.1</v>
      </c>
      <c r="D119" s="58">
        <v>355.1</v>
      </c>
      <c r="E119" s="54">
        <f t="shared" si="3"/>
        <v>1</v>
      </c>
    </row>
    <row r="120" spans="1:6" ht="18.75" customHeight="1" x14ac:dyDescent="0.3">
      <c r="A120" s="56" t="s">
        <v>33</v>
      </c>
      <c r="B120" s="57" t="s">
        <v>62</v>
      </c>
      <c r="C120" s="58">
        <f>C121+C125+C123</f>
        <v>24238.799999999999</v>
      </c>
      <c r="D120" s="58">
        <f>D121+D126+D123</f>
        <v>24238.799999999999</v>
      </c>
      <c r="E120" s="54">
        <f t="shared" si="3"/>
        <v>1</v>
      </c>
    </row>
    <row r="121" spans="1:6" ht="61.5" customHeight="1" x14ac:dyDescent="0.3">
      <c r="A121" s="56" t="s">
        <v>34</v>
      </c>
      <c r="B121" s="57" t="s">
        <v>63</v>
      </c>
      <c r="C121" s="58">
        <f>C122</f>
        <v>343.2</v>
      </c>
      <c r="D121" s="58">
        <f>D122</f>
        <v>343.2</v>
      </c>
      <c r="E121" s="54">
        <f t="shared" si="3"/>
        <v>1</v>
      </c>
    </row>
    <row r="122" spans="1:6" ht="78.75" customHeight="1" x14ac:dyDescent="0.3">
      <c r="A122" s="56" t="s">
        <v>213</v>
      </c>
      <c r="B122" s="57" t="s">
        <v>212</v>
      </c>
      <c r="C122" s="58">
        <v>343.2</v>
      </c>
      <c r="D122" s="58">
        <v>343.2</v>
      </c>
      <c r="E122" s="54">
        <f t="shared" si="3"/>
        <v>1</v>
      </c>
    </row>
    <row r="123" spans="1:6" ht="66" hidden="1" customHeight="1" x14ac:dyDescent="0.3">
      <c r="A123" s="48" t="s">
        <v>101</v>
      </c>
      <c r="B123" s="49" t="s">
        <v>100</v>
      </c>
      <c r="C123" s="50">
        <f>C124</f>
        <v>0</v>
      </c>
      <c r="D123" s="50">
        <f>D124</f>
        <v>0</v>
      </c>
      <c r="E123" s="45" t="e">
        <f t="shared" si="3"/>
        <v>#DIV/0!</v>
      </c>
    </row>
    <row r="124" spans="1:6" ht="67.5" hidden="1" customHeight="1" x14ac:dyDescent="0.3">
      <c r="A124" s="48" t="s">
        <v>99</v>
      </c>
      <c r="B124" s="49" t="s">
        <v>98</v>
      </c>
      <c r="C124" s="50">
        <v>0</v>
      </c>
      <c r="D124" s="50">
        <v>0</v>
      </c>
      <c r="E124" s="45" t="e">
        <f t="shared" si="3"/>
        <v>#DIV/0!</v>
      </c>
    </row>
    <row r="125" spans="1:6" ht="30" customHeight="1" x14ac:dyDescent="0.3">
      <c r="A125" s="56" t="s">
        <v>72</v>
      </c>
      <c r="B125" s="57" t="s">
        <v>71</v>
      </c>
      <c r="C125" s="58">
        <f>C126</f>
        <v>23895.599999999999</v>
      </c>
      <c r="D125" s="58">
        <f>D126</f>
        <v>23895.599999999999</v>
      </c>
      <c r="E125" s="54">
        <f t="shared" si="3"/>
        <v>1</v>
      </c>
      <c r="F125" s="1"/>
    </row>
    <row r="126" spans="1:6" ht="30.75" customHeight="1" x14ac:dyDescent="0.3">
      <c r="A126" s="56" t="s">
        <v>215</v>
      </c>
      <c r="B126" s="57" t="s">
        <v>214</v>
      </c>
      <c r="C126" s="58">
        <v>23895.599999999999</v>
      </c>
      <c r="D126" s="58">
        <v>23895.599999999999</v>
      </c>
      <c r="E126" s="54">
        <f t="shared" si="3"/>
        <v>1</v>
      </c>
      <c r="F126" s="1"/>
    </row>
    <row r="127" spans="1:6" ht="18" customHeight="1" x14ac:dyDescent="0.3">
      <c r="A127" s="56" t="s">
        <v>103</v>
      </c>
      <c r="B127" s="57" t="s">
        <v>104</v>
      </c>
      <c r="C127" s="58">
        <f>C128</f>
        <v>300</v>
      </c>
      <c r="D127" s="58">
        <f>D128</f>
        <v>300</v>
      </c>
      <c r="E127" s="54">
        <f t="shared" si="3"/>
        <v>1</v>
      </c>
      <c r="F127" s="1"/>
    </row>
    <row r="128" spans="1:6" ht="32.25" customHeight="1" x14ac:dyDescent="0.3">
      <c r="A128" s="56" t="s">
        <v>217</v>
      </c>
      <c r="B128" s="57" t="s">
        <v>216</v>
      </c>
      <c r="C128" s="58">
        <v>300</v>
      </c>
      <c r="D128" s="58">
        <v>300</v>
      </c>
      <c r="E128" s="54">
        <f t="shared" si="3"/>
        <v>1</v>
      </c>
      <c r="F128" s="1"/>
    </row>
    <row r="129" spans="1:6" ht="32.25" customHeight="1" x14ac:dyDescent="0.3">
      <c r="A129" s="56" t="s">
        <v>102</v>
      </c>
      <c r="B129" s="57" t="s">
        <v>218</v>
      </c>
      <c r="C129" s="58">
        <v>300</v>
      </c>
      <c r="D129" s="58">
        <v>300</v>
      </c>
      <c r="E129" s="54">
        <f t="shared" si="3"/>
        <v>1</v>
      </c>
      <c r="F129" s="1"/>
    </row>
    <row r="130" spans="1:6" ht="78" customHeight="1" x14ac:dyDescent="0.3">
      <c r="A130" s="56" t="s">
        <v>113</v>
      </c>
      <c r="B130" s="57" t="s">
        <v>35</v>
      </c>
      <c r="C130" s="58">
        <f>C131</f>
        <v>3.3</v>
      </c>
      <c r="D130" s="58">
        <f>D131</f>
        <v>3.3</v>
      </c>
      <c r="E130" s="54">
        <f t="shared" si="3"/>
        <v>1</v>
      </c>
      <c r="F130" s="1"/>
    </row>
    <row r="131" spans="1:6" ht="93" customHeight="1" x14ac:dyDescent="0.3">
      <c r="A131" s="56" t="s">
        <v>221</v>
      </c>
      <c r="B131" s="57" t="s">
        <v>68</v>
      </c>
      <c r="C131" s="58">
        <f>C132</f>
        <v>3.3</v>
      </c>
      <c r="D131" s="58">
        <f>D132</f>
        <v>3.3</v>
      </c>
      <c r="E131" s="54">
        <f t="shared" si="3"/>
        <v>1</v>
      </c>
      <c r="F131" s="1"/>
    </row>
    <row r="132" spans="1:6" ht="96.75" customHeight="1" x14ac:dyDescent="0.3">
      <c r="A132" s="56" t="s">
        <v>220</v>
      </c>
      <c r="B132" s="57" t="s">
        <v>219</v>
      </c>
      <c r="C132" s="58">
        <v>3.3</v>
      </c>
      <c r="D132" s="58">
        <v>3.3</v>
      </c>
      <c r="E132" s="54">
        <f t="shared" si="3"/>
        <v>1</v>
      </c>
      <c r="F132" s="1"/>
    </row>
    <row r="133" spans="1:6" ht="63.75" customHeight="1" x14ac:dyDescent="0.3">
      <c r="A133" s="56" t="s">
        <v>223</v>
      </c>
      <c r="B133" s="57" t="s">
        <v>222</v>
      </c>
      <c r="C133" s="58">
        <v>3.3</v>
      </c>
      <c r="D133" s="58">
        <v>3.3</v>
      </c>
      <c r="E133" s="54">
        <f t="shared" si="3"/>
        <v>1</v>
      </c>
      <c r="F133" s="2"/>
    </row>
    <row r="134" spans="1:6" ht="62.25" customHeight="1" x14ac:dyDescent="0.3">
      <c r="A134" s="56" t="s">
        <v>122</v>
      </c>
      <c r="B134" s="57" t="s">
        <v>36</v>
      </c>
      <c r="C134" s="58">
        <f>C135</f>
        <v>-46.1</v>
      </c>
      <c r="D134" s="58">
        <f>D135</f>
        <v>-46.1</v>
      </c>
      <c r="E134" s="54">
        <f t="shared" si="3"/>
        <v>1</v>
      </c>
      <c r="F134" s="2"/>
    </row>
    <row r="135" spans="1:6" ht="47.25" customHeight="1" x14ac:dyDescent="0.3">
      <c r="A135" s="64" t="s">
        <v>233</v>
      </c>
      <c r="B135" s="57" t="s">
        <v>232</v>
      </c>
      <c r="C135" s="58">
        <f>C138</f>
        <v>-46.1</v>
      </c>
      <c r="D135" s="58">
        <f>D138</f>
        <v>-46.1</v>
      </c>
      <c r="E135" s="54">
        <f t="shared" si="3"/>
        <v>1</v>
      </c>
      <c r="F135" s="2"/>
    </row>
    <row r="136" spans="1:6" ht="109.5" hidden="1" customHeight="1" x14ac:dyDescent="0.3">
      <c r="A136" s="56" t="s">
        <v>80</v>
      </c>
      <c r="B136" s="57" t="s">
        <v>224</v>
      </c>
      <c r="C136" s="58">
        <v>0</v>
      </c>
      <c r="D136" s="58">
        <v>0</v>
      </c>
      <c r="E136" s="54" t="e">
        <f t="shared" si="3"/>
        <v>#DIV/0!</v>
      </c>
      <c r="F136" s="2"/>
    </row>
    <row r="137" spans="1:6" ht="46.5" hidden="1" customHeight="1" x14ac:dyDescent="0.3">
      <c r="A137" s="56" t="s">
        <v>81</v>
      </c>
      <c r="B137" s="57" t="s">
        <v>225</v>
      </c>
      <c r="C137" s="58">
        <v>0</v>
      </c>
      <c r="D137" s="58">
        <v>0</v>
      </c>
      <c r="E137" s="54" t="e">
        <f t="shared" si="3"/>
        <v>#DIV/0!</v>
      </c>
    </row>
    <row r="138" spans="1:6" ht="47.25" customHeight="1" x14ac:dyDescent="0.3">
      <c r="A138" s="56" t="s">
        <v>227</v>
      </c>
      <c r="B138" s="57" t="s">
        <v>226</v>
      </c>
      <c r="C138" s="58">
        <v>-46.1</v>
      </c>
      <c r="D138" s="58">
        <v>-46.1</v>
      </c>
      <c r="E138" s="54">
        <f t="shared" si="3"/>
        <v>1</v>
      </c>
    </row>
    <row r="139" spans="1:6" ht="111.75" customHeight="1" x14ac:dyDescent="0.3">
      <c r="A139" s="31" t="s">
        <v>234</v>
      </c>
      <c r="B139" s="32"/>
      <c r="C139" s="67" t="s">
        <v>121</v>
      </c>
      <c r="D139" s="67"/>
      <c r="E139" s="67"/>
    </row>
    <row r="140" spans="1:6" ht="51" customHeight="1" x14ac:dyDescent="0.3">
      <c r="A140" s="21"/>
      <c r="B140" s="10"/>
      <c r="C140" s="11"/>
      <c r="D140" s="11"/>
    </row>
    <row r="141" spans="1:6" ht="36.75" customHeight="1" x14ac:dyDescent="0.3">
      <c r="A141" s="21"/>
      <c r="B141" s="17"/>
      <c r="C141" s="13"/>
      <c r="D141" s="13"/>
    </row>
    <row r="142" spans="1:6" ht="28.5" hidden="1" customHeight="1" x14ac:dyDescent="0.3">
      <c r="A142" s="23" t="s">
        <v>75</v>
      </c>
      <c r="B142" s="17"/>
      <c r="C142" s="13"/>
      <c r="D142" s="25" t="s">
        <v>84</v>
      </c>
    </row>
    <row r="143" spans="1:6" ht="16.5" customHeight="1" x14ac:dyDescent="0.3">
      <c r="A143" s="24"/>
      <c r="B143" s="17"/>
      <c r="C143" s="13"/>
      <c r="D143" s="18"/>
    </row>
    <row r="144" spans="1:6" ht="84.75" customHeight="1" x14ac:dyDescent="0.3">
      <c r="A144" s="21"/>
      <c r="B144" s="17"/>
      <c r="C144" s="13"/>
      <c r="D144" s="13"/>
    </row>
    <row r="145" spans="1:4" ht="75.75" customHeight="1" x14ac:dyDescent="0.3">
      <c r="A145" s="21"/>
      <c r="B145" s="17"/>
      <c r="C145" s="13"/>
      <c r="D145" s="13"/>
    </row>
    <row r="146" spans="1:4" x14ac:dyDescent="0.3">
      <c r="A146" s="21"/>
      <c r="B146" s="17"/>
      <c r="C146" s="13"/>
      <c r="D146" s="13"/>
    </row>
    <row r="147" spans="1:4" x14ac:dyDescent="0.3">
      <c r="A147" s="21"/>
      <c r="B147" s="17"/>
      <c r="C147" s="13"/>
      <c r="D147" s="13"/>
    </row>
    <row r="148" spans="1:4" x14ac:dyDescent="0.3">
      <c r="A148" s="21"/>
      <c r="B148" s="17"/>
      <c r="C148" s="13"/>
      <c r="D148" s="13"/>
    </row>
    <row r="149" spans="1:4" x14ac:dyDescent="0.3">
      <c r="A149" s="21"/>
      <c r="B149" s="17"/>
      <c r="C149" s="13"/>
      <c r="D149" s="13"/>
    </row>
    <row r="150" spans="1:4" x14ac:dyDescent="0.3">
      <c r="A150" s="21"/>
      <c r="B150" s="17"/>
      <c r="C150" s="13"/>
      <c r="D150" s="13"/>
    </row>
    <row r="151" spans="1:4" x14ac:dyDescent="0.3">
      <c r="A151" s="21"/>
      <c r="B151" s="17"/>
      <c r="C151" s="13"/>
      <c r="D151" s="13"/>
    </row>
    <row r="152" spans="1:4" x14ac:dyDescent="0.3">
      <c r="A152" s="21"/>
    </row>
    <row r="153" spans="1:4" x14ac:dyDescent="0.3">
      <c r="A153" s="21"/>
    </row>
    <row r="154" spans="1:4" x14ac:dyDescent="0.3">
      <c r="A154" s="21"/>
    </row>
    <row r="155" spans="1:4" x14ac:dyDescent="0.3">
      <c r="A155" s="21"/>
    </row>
    <row r="156" spans="1:4" x14ac:dyDescent="0.3">
      <c r="A156" s="21"/>
    </row>
    <row r="157" spans="1:4" x14ac:dyDescent="0.3">
      <c r="A157" s="21"/>
    </row>
    <row r="158" spans="1:4" x14ac:dyDescent="0.3">
      <c r="A158" s="21"/>
    </row>
    <row r="159" spans="1:4" x14ac:dyDescent="0.3">
      <c r="A159" s="21"/>
    </row>
    <row r="160" spans="1:4" x14ac:dyDescent="0.3">
      <c r="A160" s="21"/>
    </row>
    <row r="161" spans="1:1" x14ac:dyDescent="0.3">
      <c r="A161" s="21"/>
    </row>
  </sheetData>
  <mergeCells count="7">
    <mergeCell ref="C139:E139"/>
    <mergeCell ref="A11:D11"/>
    <mergeCell ref="A15:D15"/>
    <mergeCell ref="A16:D16"/>
    <mergeCell ref="A13:D13"/>
    <mergeCell ref="A12:D12"/>
    <mergeCell ref="A14:D1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4" manualBreakCount="4">
    <brk id="29" max="4" man="1"/>
    <brk id="51" max="4" man="1"/>
    <brk id="65" max="4" man="1"/>
    <brk id="14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2025-04-18T12:06:44Z</cp:lastPrinted>
  <dcterms:created xsi:type="dcterms:W3CDTF">2014-03-25T10:12:32Z</dcterms:created>
  <dcterms:modified xsi:type="dcterms:W3CDTF">2025-06-30T13:31:53Z</dcterms:modified>
</cp:coreProperties>
</file>