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0" windowWidth="22695" windowHeight="10680"/>
  </bookViews>
  <sheets>
    <sheet name="Лист1" sheetId="1" r:id="rId1"/>
  </sheets>
  <definedNames>
    <definedName name="_xlnm.Print_Titles" localSheetId="0">Лист1!$19:$19</definedName>
    <definedName name="_xlnm.Print_Area" localSheetId="0">Лист1!$A$1:$E$117</definedName>
  </definedNames>
  <calcPr calcId="144525"/>
</workbook>
</file>

<file path=xl/calcChain.xml><?xml version="1.0" encoding="utf-8"?>
<calcChain xmlns="http://schemas.openxmlformats.org/spreadsheetml/2006/main">
  <c r="C83" i="1" l="1"/>
  <c r="C100" i="1"/>
  <c r="D100" i="1"/>
  <c r="D80" i="1" l="1"/>
  <c r="E24" i="1" l="1"/>
  <c r="E25" i="1"/>
  <c r="E26" i="1"/>
  <c r="E27" i="1"/>
  <c r="E30" i="1"/>
  <c r="E32" i="1"/>
  <c r="E33" i="1"/>
  <c r="E34" i="1"/>
  <c r="E35" i="1"/>
  <c r="E37" i="1"/>
  <c r="E38" i="1"/>
  <c r="E39" i="1"/>
  <c r="E41" i="1"/>
  <c r="E42" i="1"/>
  <c r="E45" i="1"/>
  <c r="E46" i="1"/>
  <c r="E47" i="1"/>
  <c r="E48" i="1"/>
  <c r="E49" i="1"/>
  <c r="E50" i="1"/>
  <c r="E52" i="1"/>
  <c r="E53" i="1"/>
  <c r="E56" i="1"/>
  <c r="E57" i="1"/>
  <c r="E58" i="1"/>
  <c r="E61" i="1"/>
  <c r="E63" i="1"/>
  <c r="E64" i="1"/>
  <c r="E65" i="1"/>
  <c r="E66" i="1"/>
  <c r="E67" i="1"/>
  <c r="E68" i="1"/>
  <c r="E69" i="1"/>
  <c r="E70" i="1"/>
  <c r="E71" i="1"/>
  <c r="E72" i="1"/>
  <c r="E73" i="1"/>
  <c r="E81" i="1"/>
  <c r="E82" i="1"/>
  <c r="E83" i="1"/>
  <c r="E84" i="1"/>
  <c r="E85" i="1"/>
  <c r="E87" i="1"/>
  <c r="E89" i="1"/>
  <c r="E90" i="1"/>
  <c r="E91" i="1"/>
  <c r="E93" i="1"/>
  <c r="E94" i="1"/>
  <c r="E95" i="1"/>
  <c r="E96" i="1"/>
  <c r="E99" i="1"/>
  <c r="E104" i="1"/>
  <c r="E105" i="1"/>
  <c r="E108" i="1"/>
  <c r="C107" i="1" l="1"/>
  <c r="D107" i="1" l="1"/>
  <c r="D106" i="1" l="1"/>
  <c r="E107" i="1"/>
  <c r="D97" i="1"/>
  <c r="D92" i="1"/>
  <c r="C80" i="1"/>
  <c r="E80" i="1" s="1"/>
  <c r="C98" i="1"/>
  <c r="C106" i="1"/>
  <c r="C102" i="1" s="1"/>
  <c r="E92" i="1" l="1"/>
  <c r="C97" i="1"/>
  <c r="E97" i="1" s="1"/>
  <c r="E98" i="1"/>
  <c r="D102" i="1"/>
  <c r="E106" i="1"/>
  <c r="C92" i="1"/>
  <c r="C79" i="1" s="1"/>
  <c r="C29" i="1"/>
  <c r="C78" i="1" l="1"/>
  <c r="E79" i="1"/>
  <c r="E102" i="1"/>
  <c r="D78" i="1"/>
  <c r="C28" i="1"/>
  <c r="D62" i="1"/>
  <c r="E62" i="1" s="1"/>
  <c r="C62" i="1"/>
  <c r="D43" i="1"/>
  <c r="E43" i="1" s="1"/>
  <c r="C43" i="1"/>
  <c r="E78" i="1" l="1"/>
  <c r="C40" i="1"/>
  <c r="E40" i="1" s="1"/>
  <c r="D23" i="1"/>
  <c r="C23" i="1"/>
  <c r="D22" i="1" l="1"/>
  <c r="E23" i="1"/>
  <c r="C74" i="1"/>
  <c r="D74" i="1"/>
  <c r="D60" i="1" l="1"/>
  <c r="C60" i="1"/>
  <c r="C59" i="1" s="1"/>
  <c r="C55" i="1" s="1"/>
  <c r="D44" i="1"/>
  <c r="E44" i="1" s="1"/>
  <c r="C44" i="1"/>
  <c r="D59" i="1" l="1"/>
  <c r="E60" i="1"/>
  <c r="D29" i="1"/>
  <c r="E29" i="1" s="1"/>
  <c r="C22" i="1"/>
  <c r="E22" i="1" s="1"/>
  <c r="D55" i="1" l="1"/>
  <c r="E55" i="1" s="1"/>
  <c r="E59" i="1"/>
  <c r="D28" i="1"/>
  <c r="C21" i="1"/>
  <c r="E110" i="1"/>
  <c r="E112" i="1"/>
  <c r="E114" i="1"/>
  <c r="E115" i="1"/>
  <c r="E116" i="1"/>
  <c r="E28" i="1" l="1"/>
  <c r="D21" i="1"/>
  <c r="D20" i="1" s="1"/>
  <c r="C20" i="1"/>
  <c r="E21" i="1" l="1"/>
  <c r="C103" i="1"/>
  <c r="D113" i="1" l="1"/>
  <c r="C113" i="1"/>
  <c r="E113" i="1" l="1"/>
  <c r="D88" i="1" l="1"/>
  <c r="C88" i="1"/>
  <c r="E88" i="1" l="1"/>
  <c r="D111" i="1"/>
  <c r="C111" i="1"/>
  <c r="D103" i="1"/>
  <c r="E103" i="1" s="1"/>
  <c r="D86" i="1"/>
  <c r="C86" i="1"/>
  <c r="E86" i="1" l="1"/>
  <c r="E111" i="1"/>
  <c r="C109" i="1" l="1"/>
  <c r="C51" i="1" l="1"/>
  <c r="D54" i="1"/>
  <c r="E54" i="1" s="1"/>
  <c r="D51" i="1"/>
  <c r="E51" i="1" s="1"/>
  <c r="D109" i="1" l="1"/>
  <c r="E109" i="1" s="1"/>
  <c r="E20" i="1" l="1"/>
</calcChain>
</file>

<file path=xl/sharedStrings.xml><?xml version="1.0" encoding="utf-8"?>
<sst xmlns="http://schemas.openxmlformats.org/spreadsheetml/2006/main" count="201" uniqueCount="200">
  <si>
    <t>Наименование показателя</t>
  </si>
  <si>
    <t>Код бюджетной классификации</t>
  </si>
  <si>
    <t>2</t>
  </si>
  <si>
    <t>Доходы, всего</t>
  </si>
  <si>
    <t>1 00 00000 00 0000 000</t>
  </si>
  <si>
    <t>1 01 00000 00 0000 000</t>
  </si>
  <si>
    <t>Налог на доходы физических лиц</t>
  </si>
  <si>
    <t>1 01 02000 01 0000 110</t>
  </si>
  <si>
    <t>1 01 02010 01 0000 110</t>
  </si>
  <si>
    <t>1 01 02030 01 0000 110</t>
  </si>
  <si>
    <t>1 01 02040 01 0000 110</t>
  </si>
  <si>
    <t>1 11 00000 00 0000 000</t>
  </si>
  <si>
    <t>Проценты, полученные от предоставления бюджетных кредитов внутри страны</t>
  </si>
  <si>
    <t>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</si>
  <si>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</si>
  <si>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</si>
  <si>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</si>
  <si>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</si>
  <si>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>1 13 00000 00 0000 000</t>
  </si>
  <si>
    <t>Доходы от компенсации затрат государства</t>
  </si>
  <si>
    <t>1 13 02000 00 0000 130</t>
  </si>
  <si>
    <t>Прочие доходы от компенсации затрат государства</t>
  </si>
  <si>
    <t>1 13 02990 00 0000 130</t>
  </si>
  <si>
    <t>1 14 00000 00 0000 000</t>
  </si>
  <si>
    <t>Прочие неналоговые доходы</t>
  </si>
  <si>
    <t>1 17 05000 00 0000 180</t>
  </si>
  <si>
    <t>Прочие неналоговые доходы бюджетов муниципальных районов</t>
  </si>
  <si>
    <t>1 17 05050 05 0000 180</t>
  </si>
  <si>
    <t>2 00 00000 00 0000 000</t>
  </si>
  <si>
    <t>2 02 00000 00 0000 000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</si>
  <si>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</si>
  <si>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</si>
  <si>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2 18 00000 00 0000 000</t>
  </si>
  <si>
    <t xml:space="preserve">Исполнение                         </t>
  </si>
  <si>
    <t>ДОХОДЫ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</si>
  <si>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</si>
  <si>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</si>
  <si>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налоги и сборы (по отмененным местным налогам и сборам)</t>
  </si>
  <si>
    <t>1 09 07000 00 0000 110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</si>
  <si>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</t>
  </si>
  <si>
    <t>1 09 07033 05 0000 110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</si>
  <si>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мобилизируемые на территориях муниципальных районов</t>
  </si>
  <si>
    <t>1 09 07030 00 0000 110</t>
  </si>
  <si>
    <t>Субвенции бюджетам бюджетной системы Российской Федерации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</si>
  <si>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</si>
  <si>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1 01 02050 01 0000 110</t>
  </si>
  <si>
    <t>1 14 02053 05 0000 410</t>
  </si>
  <si>
    <t>114 02053 05 0000 440</t>
  </si>
  <si>
    <t>2 02 30000 00 0000 150</t>
  </si>
  <si>
    <t>2 02 30024 00 0000 150</t>
  </si>
  <si>
    <t>2 02 40000 00 0000 150</t>
  </si>
  <si>
    <t>2 02 40014 00 0000 150</t>
  </si>
  <si>
    <t>2 18 00000 00 0000 150</t>
  </si>
  <si>
    <t>2 18 60010 05 0000 150</t>
  </si>
  <si>
    <t>1 06 00000 00 0000 000</t>
  </si>
  <si>
    <t>1 16 01100 01 0000 140</t>
  </si>
  <si>
    <t>1 16 01103 01 0000 140</t>
  </si>
  <si>
    <t>1 16 01180 01 0000 140</t>
  </si>
  <si>
    <t>1 16 01183 01 0000 140</t>
  </si>
  <si>
    <t>2 02 49999 00 0000 150</t>
  </si>
  <si>
    <t>Прочие межбюджетные трансферты, передаваемые бюджетам</t>
  </si>
  <si>
    <t xml:space="preserve">классификации операций сектора </t>
  </si>
  <si>
    <t>государственного управления, относящихся к доходам</t>
  </si>
  <si>
    <t>Начальник 
финансового управления
администрации муниципального 
образования Туапсинский район</t>
  </si>
  <si>
    <t>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</si>
  <si>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</si>
  <si>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1 16 01113 01 0000 140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</si>
  <si>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</si>
  <si>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</si>
  <si>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</si>
  <si>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2 02 25255 05 0000 150</t>
  </si>
  <si>
    <t>2 02 25255 00 0000 150</t>
  </si>
  <si>
    <t xml:space="preserve">      Ю.Н. Кулакова</t>
  </si>
  <si>
    <t xml:space="preserve"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
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</si>
  <si>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бюджетах и автономных </t>
  </si>
  <si>
    <t xml:space="preserve">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 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</si>
  <si>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</si>
  <si>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</si>
  <si>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Субсидии бюджетам муниципальных районов на благоустройство зданий государственных и муниципальных </t>
  </si>
  <si>
    <t>общеобразовательных организаций в целях соблюдения требований к воздушно-тепловому режиму, водоснабжению и канализации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</si>
  <si>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</si>
  <si>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</si>
  <si>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</si>
  <si>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2 02 25269 00 0000 150</t>
  </si>
  <si>
    <t xml:space="preserve">Субсидии бюджетам на закупку контейнеров для раздельного накопления твердых коммунальных отходов
</t>
  </si>
  <si>
    <t>2 02 25269 05 0000 150</t>
  </si>
  <si>
    <t xml:space="preserve">Субсидии бюджетам муниципальных районов на закупку контейнеров для раздельного накопления твердых коммунальных отходов
</t>
  </si>
  <si>
    <t>НАЛОГИ НА ПРИБЫЛЬ, ДОХОДЫ</t>
  </si>
  <si>
    <t>НАЛОГОВЫЕ И НЕНАЛОГОВЫЕ ДОХОДЫ</t>
  </si>
  <si>
    <t>НАЛОГИ НА ИМУЩЕСТВО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</si>
  <si>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</si>
  <si>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</si>
  <si>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</si>
  <si>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</si>
  <si>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</si>
  <si>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имущества муниципальных бюджетных и автономных учреждений), в части реализации материальных запасов по указанному имуществу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</si>
  <si>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правонарушениях, за административные правонарушения против порядка управления</t>
  </si>
  <si>
    <t>Ю.Н. Кулакова</t>
  </si>
  <si>
    <t xml:space="preserve"> местного бюджета за 2024 год</t>
  </si>
  <si>
    <t>% исполнения</t>
  </si>
  <si>
    <t>1 03 00000 00 0000 000</t>
  </si>
  <si>
    <t>1 03 02000 01 0000 110</t>
  </si>
  <si>
    <t>1 03 02230 01 0000 110</t>
  </si>
  <si>
    <t>1 03 02231 01 0000 110</t>
  </si>
  <si>
    <t>1 03 02240 01 0000 110</t>
  </si>
  <si>
    <t>1 03 02241 01 0000 110</t>
  </si>
  <si>
    <t>1 03 02250 01 0000 110</t>
  </si>
  <si>
    <t>1 03 02251 01 0000 110</t>
  </si>
  <si>
    <t>1 03 02260 01 0000 110</t>
  </si>
  <si>
    <t>1 03 02261 01 0000 110</t>
  </si>
  <si>
    <t>1 06 01000 00 0000 110</t>
  </si>
  <si>
    <t>1 06 06030 00 0000 110</t>
  </si>
  <si>
    <t>1 06 06000 00 0000 110</t>
  </si>
  <si>
    <t>1 06 06040 00 0000 110</t>
  </si>
  <si>
    <t>1 11 05030 00 0000 120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</si>
  <si>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</si>
  <si>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</si>
  <si>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</si>
  <si>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</si>
  <si>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</si>
  <si>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</si>
  <si>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Земельный налог</t>
  </si>
  <si>
    <t>Земельный налог с организаций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</si>
  <si>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</si>
  <si>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</si>
  <si>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</si>
  <si>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</si>
  <si>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</si>
  <si>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оказания платных услуг (работ)</t>
  </si>
  <si>
    <t>1 13 01000 00 0000 130</t>
  </si>
  <si>
    <t>Прочие доходы от оказания платных услуг (работ)</t>
  </si>
  <si>
    <t>1 13 01990 00 0000 130</t>
  </si>
  <si>
    <t>Прочие доходы от оказания платных услуг (работ) получателями средств бюджетов сельских поселений</t>
  </si>
  <si>
    <t>1 13 01995 10 0000 130</t>
  </si>
  <si>
    <t>Прочие доходы от компенсации затрат бюджетов сельских поселений</t>
  </si>
  <si>
    <t>1 13 02995 10 0000 130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</si>
  <si>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</si>
  <si>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</si>
  <si>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</si>
  <si>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</si>
  <si>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</si>
  <si>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</si>
  <si>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</si>
  <si>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</si>
  <si>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</si>
  <si>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</si>
  <si>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</si>
  <si>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</si>
  <si>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</si>
  <si>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</si>
  <si>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</si>
  <si>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</si>
  <si>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</si>
  <si>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</si>
  <si>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</si>
  <si>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</si>
  <si>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</si>
  <si>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</si>
  <si>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</si>
  <si>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</si>
  <si>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НАЛОГИ НА СОВОКУПНЫЙ ДОХОД</t>
  </si>
  <si>
    <t>1 05 00000 00 0000 000</t>
  </si>
  <si>
    <t>Единый сельскохозяйственный налог</t>
  </si>
  <si>
    <t>1 05 03000 01 0000 110</t>
  </si>
  <si>
    <t>1 05 03010 01 0000 110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</si>
  <si>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</si>
  <si>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</si>
  <si>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</si>
  <si>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</si>
  <si>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</si>
  <si>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</si>
  <si>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</si>
  <si>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1 14 02052 10 0000 440</t>
  </si>
  <si>
    <t>Дотации бюджетам бюджетной системы Российской Федерации</t>
  </si>
  <si>
    <t>2 02 10000 00 0000 150</t>
  </si>
  <si>
    <t>2 02 15001 00 0000 150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</si>
  <si>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</si>
  <si>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</si>
  <si>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</si>
  <si>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на поддержку мер по обеспечению сбалансированности бюджетов</t>
  </si>
  <si>
    <t>2 02 15002 00 0000 150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</si>
  <si>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</si>
  <si>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</si>
  <si>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</si>
  <si>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</si>
  <si>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</si>
  <si>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</si>
  <si>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бюджета Шаумянского сельского поселения</t>
  </si>
  <si>
    <t xml:space="preserve">Туапсинского района по кодам видов доходов, подвидов доходов, </t>
  </si>
  <si>
    <t xml:space="preserve">Бюджет, утвержденный Решением Совета МО Туапсинский муниципальный округ Краснодарского края от 20 декабря 2024 г. № 109 </t>
  </si>
  <si>
    <t xml:space="preserve">            (тыс. рублей)</t>
  </si>
  <si>
    <t>1 14 02050 10 0000 440</t>
  </si>
  <si>
    <t xml:space="preserve"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</si>
  <si>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>Начальник финансового 
управления администрации
Туапсинского муниципальногоокруга</t>
  </si>
  <si>
    <t>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</si>
  <si>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</si>
  <si>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дивидентов)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</si>
  <si>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</t>
  </si>
  <si>
    <t>отчислений в местные бюджеты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</si>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</sst>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4" fillId="0" borderId="0"/>
  </cellStyleXfs>
  <cellXfs count="67">
    <xf numFmtId="0" fontId="0" fillId="0" borderId="0" xfId="0"/>
    <xf numFmtId="0" fontId="3" fillId="18" borderId="0" xfId="1" applyFont="1" applyFill="1" applyBorder="1"/>
    <xf numFmtId="165" fontId="3" fillId="18" borderId="0" xfId="1" applyNumberFormat="1" applyFont="1" applyFill="1" applyBorder="1"/>
    <xf numFmtId="3" fontId="22" fillId="18" borderId="10" xfId="1" applyNumberFormat="1" applyFont="1" applyFill="1" applyBorder="1" applyAlignment="1">
      <alignment horizontal="center" vertical="top"/>
    </xf>
    <xf numFmtId="0" fontId="21" fillId="18" borderId="0" xfId="1" applyFont="1" applyFill="1"/>
    <xf numFmtId="0" fontId="22" fillId="18" borderId="10" xfId="1" applyNumberFormat="1" applyFont="1" applyFill="1" applyBorder="1" applyAlignment="1">
      <alignment horizontal="center" vertical="top" wrapText="1"/>
    </xf>
    <xf numFmtId="49" fontId="22" fillId="18" borderId="10" xfId="1" applyNumberFormat="1" applyFont="1" applyFill="1" applyBorder="1" applyAlignment="1">
      <alignment horizontal="center" vertical="top"/>
    </xf>
    <xf numFmtId="4" fontId="3" fillId="18" borderId="0" xfId="1" applyNumberFormat="1" applyFont="1" applyFill="1" applyBorder="1"/>
    <xf numFmtId="165" fontId="22" fillId="18" borderId="0" xfId="44" applyNumberFormat="1" applyFont="1" applyFill="1" applyBorder="1" applyAlignment="1" applyProtection="1">
      <alignment horizontal="center"/>
      <protection hidden="1"/>
    </xf>
    <xf numFmtId="0" fontId="23" fillId="18" borderId="0" xfId="0" applyFont="1" applyFill="1"/>
    <xf numFmtId="0" fontId="3" fillId="18" borderId="0" xfId="1" applyFont="1" applyFill="1" applyBorder="1" applyAlignment="1">
      <alignment horizontal="center" vertical="top"/>
    </xf>
    <xf numFmtId="165" fontId="3" fillId="18" borderId="0" xfId="1" applyNumberFormat="1" applyFont="1" applyFill="1" applyBorder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 wrapText="1"/>
    </xf>
    <xf numFmtId="165" fontId="21" fillId="18" borderId="0" xfId="1" applyNumberFormat="1" applyFont="1" applyFill="1" applyAlignment="1">
      <alignment horizontal="center" vertical="top"/>
    </xf>
    <xf numFmtId="164" fontId="3" fillId="18" borderId="0" xfId="1" applyNumberFormat="1" applyFont="1" applyFill="1" applyBorder="1" applyAlignment="1">
      <alignment horizontal="center" vertical="top"/>
    </xf>
    <xf numFmtId="0" fontId="3" fillId="18" borderId="0" xfId="63" applyFont="1" applyFill="1" applyAlignment="1" applyProtection="1">
      <alignment horizontal="center" vertical="top"/>
      <protection hidden="1"/>
    </xf>
    <xf numFmtId="165" fontId="3" fillId="18" borderId="0" xfId="63" applyNumberFormat="1" applyFont="1" applyFill="1" applyAlignment="1" applyProtection="1">
      <alignment horizontal="center" vertical="top"/>
      <protection hidden="1"/>
    </xf>
    <xf numFmtId="0" fontId="21" fillId="18" borderId="0" xfId="1" applyFont="1" applyFill="1" applyAlignment="1">
      <alignment horizontal="center" vertical="top"/>
    </xf>
    <xf numFmtId="165" fontId="3" fillId="18" borderId="0" xfId="1" applyNumberFormat="1" applyFont="1" applyFill="1" applyAlignment="1">
      <alignment horizontal="center" vertical="top"/>
    </xf>
    <xf numFmtId="0" fontId="23" fillId="18" borderId="0" xfId="0" applyFont="1" applyFill="1" applyAlignment="1">
      <alignment horizontal="center" vertical="top"/>
    </xf>
    <xf numFmtId="165" fontId="23" fillId="18" borderId="0" xfId="0" applyNumberFormat="1" applyFont="1" applyFill="1" applyAlignment="1">
      <alignment horizontal="center" vertical="top"/>
    </xf>
    <xf numFmtId="0" fontId="3" fillId="18" borderId="0" xfId="1" applyFont="1" applyFill="1" applyBorder="1" applyAlignment="1">
      <alignment horizontal="left" vertical="top"/>
    </xf>
    <xf numFmtId="0" fontId="23" fillId="18" borderId="0" xfId="0" applyFont="1" applyFill="1" applyAlignment="1">
      <alignment horizontal="left" vertical="top"/>
    </xf>
    <xf numFmtId="0" fontId="3" fillId="18" borderId="0" xfId="1" applyFont="1" applyFill="1" applyBorder="1" applyAlignment="1">
      <alignment horizontal="left" wrapText="1"/>
    </xf>
    <xf numFmtId="0" fontId="3" fillId="18" borderId="0" xfId="1" applyFont="1" applyFill="1" applyBorder="1" applyAlignment="1">
      <alignment horizontal="left"/>
    </xf>
    <xf numFmtId="165" fontId="3" fillId="18" borderId="0" xfId="1" applyNumberFormat="1" applyFont="1" applyFill="1" applyBorder="1" applyAlignment="1">
      <alignment horizontal="center"/>
    </xf>
    <xf numFmtId="165" fontId="22" fillId="18" borderId="0" xfId="1" applyNumberFormat="1" applyFont="1" applyFill="1" applyAlignment="1">
      <alignment horizontal="right" vertical="top"/>
    </xf>
    <xf numFmtId="164" fontId="22" fillId="18" borderId="10" xfId="1" applyNumberFormat="1" applyFont="1" applyFill="1" applyBorder="1" applyAlignment="1">
      <alignment horizontal="center" vertical="top" wrapText="1"/>
    </xf>
    <xf numFmtId="165" fontId="22" fillId="18" borderId="10" xfId="1" applyNumberFormat="1" applyFont="1" applyFill="1" applyBorder="1" applyAlignment="1">
      <alignment horizontal="center" vertical="top" wrapText="1"/>
    </xf>
    <xf numFmtId="0" fontId="22" fillId="18" borderId="10" xfId="1" applyFont="1" applyFill="1" applyBorder="1" applyAlignment="1">
      <alignment horizontal="center" vertical="top"/>
    </xf>
    <xf numFmtId="164" fontId="22" fillId="18" borderId="0" xfId="1" applyNumberFormat="1" applyFont="1" applyFill="1" applyBorder="1" applyAlignment="1">
      <alignment horizontal="left" vertical="top" wrapText="1"/>
    </xf>
    <xf numFmtId="0" fontId="22" fillId="18" borderId="0" xfId="1" applyFont="1" applyFill="1" applyBorder="1"/>
    <xf numFmtId="0" fontId="25" fillId="18" borderId="0" xfId="1" applyFont="1" applyFill="1" applyAlignment="1"/>
    <xf numFmtId="0" fontId="25" fillId="18" borderId="0" xfId="1" applyFont="1" applyFill="1"/>
    <xf numFmtId="0" fontId="26" fillId="18" borderId="0" xfId="0" applyFont="1" applyFill="1"/>
    <xf numFmtId="0" fontId="22" fillId="18" borderId="0" xfId="0" applyFont="1" applyFill="1"/>
    <xf numFmtId="164" fontId="28" fillId="18" borderId="10" xfId="44" applyNumberFormat="1" applyFont="1" applyFill="1" applyBorder="1" applyAlignment="1" applyProtection="1">
      <alignment horizontal="center" vertical="top"/>
      <protection hidden="1"/>
    </xf>
    <xf numFmtId="165" fontId="28" fillId="18" borderId="10" xfId="44" applyNumberFormat="1" applyFont="1" applyFill="1" applyBorder="1" applyAlignment="1" applyProtection="1">
      <alignment horizontal="center" vertical="top"/>
      <protection hidden="1"/>
    </xf>
    <xf numFmtId="166" fontId="28" fillId="18" borderId="10" xfId="1" applyNumberFormat="1" applyFont="1" applyFill="1" applyBorder="1" applyAlignment="1">
      <alignment horizontal="center" vertical="top"/>
    </xf>
    <xf numFmtId="0" fontId="28" fillId="18" borderId="10" xfId="44" applyNumberFormat="1" applyFont="1" applyFill="1" applyBorder="1" applyAlignment="1" applyProtection="1">
      <alignment horizontal="left" vertical="top" wrapText="1"/>
      <protection hidden="1"/>
    </xf>
    <xf numFmtId="0" fontId="28" fillId="18" borderId="10" xfId="70" applyNumberFormat="1" applyFont="1" applyFill="1" applyBorder="1" applyAlignment="1">
      <alignment horizontal="left" vertical="top" wrapText="1"/>
    </xf>
    <xf numFmtId="0" fontId="28" fillId="18" borderId="10" xfId="70" applyNumberFormat="1" applyFont="1" applyFill="1" applyBorder="1" applyAlignment="1">
      <alignment horizontal="center" vertical="top"/>
    </xf>
    <xf numFmtId="165" fontId="28" fillId="18" borderId="10" xfId="70" applyNumberFormat="1" applyFont="1" applyFill="1" applyBorder="1" applyAlignment="1">
      <alignment horizontal="center" vertical="top"/>
    </xf>
    <xf numFmtId="0" fontId="27" fillId="18" borderId="10" xfId="44" applyNumberFormat="1" applyFont="1" applyFill="1" applyBorder="1" applyAlignment="1" applyProtection="1">
      <alignment horizontal="left" vertical="top" wrapText="1"/>
      <protection hidden="1"/>
    </xf>
    <xf numFmtId="164" fontId="27" fillId="18" borderId="10" xfId="44" applyNumberFormat="1" applyFont="1" applyFill="1" applyBorder="1" applyAlignment="1" applyProtection="1">
      <alignment horizontal="center" vertical="top"/>
      <protection hidden="1"/>
    </xf>
    <xf numFmtId="0" fontId="29" fillId="18" borderId="0" xfId="0" applyFont="1" applyFill="1" applyBorder="1" applyAlignment="1">
      <alignment horizontal="left" wrapText="1"/>
    </xf>
    <xf numFmtId="0" fontId="29" fillId="18" borderId="0" xfId="0" applyFont="1" applyFill="1" applyBorder="1" applyAlignment="1">
      <alignment horizontal="center" vertical="top" wrapText="1"/>
    </xf>
    <xf numFmtId="0" fontId="27" fillId="18" borderId="10" xfId="1" applyNumberFormat="1" applyFont="1" applyFill="1" applyBorder="1" applyAlignment="1">
      <alignment horizontal="left" vertical="top" wrapText="1"/>
    </xf>
    <xf numFmtId="49" fontId="28" fillId="18" borderId="10" xfId="1" applyNumberFormat="1" applyFont="1" applyFill="1" applyBorder="1" applyAlignment="1">
      <alignment horizontal="center" vertical="top"/>
    </xf>
    <xf numFmtId="165" fontId="27" fillId="18" borderId="10" xfId="44" applyNumberFormat="1" applyFont="1" applyFill="1" applyBorder="1" applyAlignment="1" applyProtection="1">
      <alignment horizontal="center" vertical="top"/>
      <protection hidden="1"/>
    </xf>
    <xf numFmtId="166" fontId="27" fillId="18" borderId="10" xfId="1" applyNumberFormat="1" applyFont="1" applyFill="1" applyBorder="1" applyAlignment="1">
      <alignment horizontal="center" vertical="top"/>
    </xf>
    <xf numFmtId="164" fontId="27" fillId="18" borderId="10" xfId="1" applyNumberFormat="1" applyFont="1" applyFill="1" applyBorder="1" applyAlignment="1">
      <alignment horizontal="center" vertical="top"/>
    </xf>
    <xf numFmtId="0" fontId="27" fillId="18" borderId="10" xfId="0" applyFont="1" applyFill="1" applyBorder="1" applyAlignment="1">
      <alignment horizontal="left" vertical="top" wrapText="1"/>
    </xf>
    <xf numFmtId="0" fontId="27" fillId="18" borderId="10" xfId="0" applyFont="1" applyFill="1" applyBorder="1" applyAlignment="1">
      <alignment horizontal="left" vertical="top"/>
    </xf>
    <xf numFmtId="0" fontId="27" fillId="18" borderId="10" xfId="0" applyFont="1" applyFill="1" applyBorder="1" applyAlignment="1">
      <alignment horizontal="center" vertical="top"/>
    </xf>
    <xf numFmtId="0" fontId="28" fillId="18" borderId="10" xfId="0" applyFont="1" applyFill="1" applyBorder="1"/>
    <xf numFmtId="0" fontId="27" fillId="18" borderId="10" xfId="0" applyFont="1" applyFill="1" applyBorder="1" applyAlignment="1">
      <alignment horizontal="center" vertical="top" wrapText="1"/>
    </xf>
    <xf numFmtId="164" fontId="27" fillId="18" borderId="10" xfId="44" applyNumberFormat="1" applyFont="1" applyFill="1" applyBorder="1" applyAlignment="1" applyProtection="1">
      <alignment horizontal="center" vertical="top" wrapText="1"/>
      <protection hidden="1"/>
    </xf>
    <xf numFmtId="164" fontId="27" fillId="18" borderId="10" xfId="0" applyNumberFormat="1" applyFont="1" applyFill="1" applyBorder="1" applyAlignment="1">
      <alignment horizontal="center" vertical="top"/>
    </xf>
    <xf numFmtId="165" fontId="27" fillId="18" borderId="10" xfId="0" applyNumberFormat="1" applyFont="1" applyFill="1" applyBorder="1" applyAlignment="1">
      <alignment horizontal="center" vertical="top"/>
    </xf>
    <xf numFmtId="0" fontId="27" fillId="18" borderId="10" xfId="0" applyFont="1" applyFill="1" applyBorder="1" applyAlignment="1">
      <alignment horizontal="right" vertical="top"/>
    </xf>
    <xf numFmtId="0" fontId="27" fillId="18" borderId="10" xfId="0" applyFont="1" applyFill="1" applyBorder="1" applyAlignment="1">
      <alignment vertical="top"/>
    </xf>
    <xf numFmtId="0" fontId="22" fillId="18" borderId="10" xfId="1" applyFont="1" applyFill="1" applyBorder="1" applyAlignment="1">
      <alignment horizontal="center" vertical="top" wrapText="1"/>
    </xf>
    <xf numFmtId="0" fontId="29" fillId="18" borderId="11" xfId="0" applyFont="1" applyFill="1" applyBorder="1" applyAlignment="1">
      <alignment horizontal="right"/>
    </xf>
    <xf numFmtId="0" fontId="30" fillId="18" borderId="0" xfId="1" applyFont="1" applyFill="1" applyBorder="1" applyAlignment="1">
      <alignment horizontal="center" vertical="top"/>
    </xf>
    <xf numFmtId="0" fontId="30" fillId="18" borderId="0" xfId="1" applyFont="1" applyFill="1" applyBorder="1" applyAlignment="1">
      <alignment horizontal="center" vertical="top" wrapText="1"/>
    </xf>
    <xf numFmtId="0" fontId="31" fillId="18" borderId="0" xfId="1" applyFont="1" applyFill="1" applyAlignment="1">
      <alignment horizontal="center" vertical="top"/>
    </xf>
  </cellXfs>
  <cellStyles count="125">
    <cellStyle name="20% - Акцент1 2" xfId="2"/>
    <cellStyle name="20% - Акцент1 3" xfId="71"/>
    <cellStyle name="20% - Акцент2 2" xfId="3"/>
    <cellStyle name="20% - Акцент2 3" xfId="72"/>
    <cellStyle name="20% - Акцент3 2" xfId="4"/>
    <cellStyle name="20% - Акцент3 3" xfId="73"/>
    <cellStyle name="20% - Акцент4 2" xfId="5"/>
    <cellStyle name="20% - Акцент4 3" xfId="74"/>
    <cellStyle name="20% - Акцент5 2" xfId="6"/>
    <cellStyle name="20% - Акцент5 3" xfId="75"/>
    <cellStyle name="20% - Акцент6 2" xfId="7"/>
    <cellStyle name="20% - Акцент6 3" xfId="76"/>
    <cellStyle name="40% - Акцент1 2" xfId="8"/>
    <cellStyle name="40% - Акцент1 3" xfId="77"/>
    <cellStyle name="40% - Акцент2 2" xfId="9"/>
    <cellStyle name="40% - Акцент2 3" xfId="78"/>
    <cellStyle name="40% - Акцент3 2" xfId="10"/>
    <cellStyle name="40% - Акцент3 3" xfId="79"/>
    <cellStyle name="40% - Акцент4 2" xfId="11"/>
    <cellStyle name="40% - Акцент4 3" xfId="80"/>
    <cellStyle name="40% - Акцент5 2" xfId="12"/>
    <cellStyle name="40% - Акцент5 3" xfId="81"/>
    <cellStyle name="40% - Акцент6 2" xfId="13"/>
    <cellStyle name="40% - Акцент6 3" xfId="82"/>
    <cellStyle name="60% - Акцент1 2" xfId="14"/>
    <cellStyle name="60% - Акцент1 3" xfId="83"/>
    <cellStyle name="60% - Акцент2 2" xfId="15"/>
    <cellStyle name="60% - Акцент2 3" xfId="84"/>
    <cellStyle name="60% - Акцент3 2" xfId="16"/>
    <cellStyle name="60% - Акцент3 3" xfId="85"/>
    <cellStyle name="60% - Акцент4 2" xfId="17"/>
    <cellStyle name="60% - Акцент4 3" xfId="86"/>
    <cellStyle name="60% - Акцент5 2" xfId="18"/>
    <cellStyle name="60% - Акцент5 3" xfId="87"/>
    <cellStyle name="60% - Акцент6 2" xfId="19"/>
    <cellStyle name="60% - Акцент6 3" xfId="88"/>
    <cellStyle name="Акцент1 2" xfId="20"/>
    <cellStyle name="Акцент1 3" xfId="89"/>
    <cellStyle name="Акцент2 2" xfId="21"/>
    <cellStyle name="Акцент2 3" xfId="90"/>
    <cellStyle name="Акцент3 2" xfId="22"/>
    <cellStyle name="Акцент3 3" xfId="91"/>
    <cellStyle name="Акцент4 2" xfId="23"/>
    <cellStyle name="Акцент4 3" xfId="92"/>
    <cellStyle name="Акцент5 2" xfId="24"/>
    <cellStyle name="Акцент5 3" xfId="93"/>
    <cellStyle name="Акцент6 2" xfId="25"/>
    <cellStyle name="Акцент6 3" xfId="94"/>
    <cellStyle name="Ввод  2" xfId="26"/>
    <cellStyle name="Ввод  3" xfId="95"/>
    <cellStyle name="Вывод 2" xfId="27"/>
    <cellStyle name="Вывод 3" xfId="96"/>
    <cellStyle name="Вычисление 2" xfId="28"/>
    <cellStyle name="Вычисление 3" xfId="97"/>
    <cellStyle name="Заголовок 1 2" xfId="29"/>
    <cellStyle name="Заголовок 1 3" xfId="98"/>
    <cellStyle name="Заголовок 2 2" xfId="30"/>
    <cellStyle name="Заголовок 2 3" xfId="99"/>
    <cellStyle name="Заголовок 3 2" xfId="31"/>
    <cellStyle name="Заголовок 3 3" xfId="100"/>
    <cellStyle name="Заголовок 4 2" xfId="32"/>
    <cellStyle name="Заголовок 4 3" xfId="101"/>
    <cellStyle name="Итог 2" xfId="33"/>
    <cellStyle name="Итог 3" xfId="102"/>
    <cellStyle name="Контрольная ячейка 2" xfId="34"/>
    <cellStyle name="Контрольная ячейка 3" xfId="103"/>
    <cellStyle name="Название 2" xfId="35"/>
    <cellStyle name="Название 3" xfId="104"/>
    <cellStyle name="Нейтральный 2" xfId="36"/>
    <cellStyle name="Нейтральный 3" xfId="105"/>
    <cellStyle name="Обычный" xfId="0" builtinId="0"/>
    <cellStyle name="Обычный 2" xfId="1"/>
    <cellStyle name="Обычный 2 10" xfId="38"/>
    <cellStyle name="Обычный 2 11" xfId="39"/>
    <cellStyle name="Обычный 2 12" xfId="40"/>
    <cellStyle name="Обычный 2 13" xfId="41"/>
    <cellStyle name="Обычный 2 14" xfId="42"/>
    <cellStyle name="Обычный 2 15" xfId="43"/>
    <cellStyle name="Обычный 2 16" xfId="44"/>
    <cellStyle name="Обычный 2 17" xfId="45"/>
    <cellStyle name="Обычный 2 18" xfId="46"/>
    <cellStyle name="Обычный 2 19" xfId="47"/>
    <cellStyle name="Обычный 2 2" xfId="37"/>
    <cellStyle name="Обычный 2 20" xfId="48"/>
    <cellStyle name="Обычный 2 21" xfId="49"/>
    <cellStyle name="Обычный 2 22" xfId="50"/>
    <cellStyle name="Обычный 2 23" xfId="51"/>
    <cellStyle name="Обычный 2 24" xfId="52"/>
    <cellStyle name="Обычный 2 25" xfId="53"/>
    <cellStyle name="Обычный 2 26" xfId="54"/>
    <cellStyle name="Обычный 2 27" xfId="55"/>
    <cellStyle name="Обычный 2 28" xfId="106"/>
    <cellStyle name="Обычный 2 28 2" xfId="107"/>
    <cellStyle name="Обычный 2 29" xfId="108"/>
    <cellStyle name="Обычный 2 3" xfId="56"/>
    <cellStyle name="Обычный 2 30" xfId="109"/>
    <cellStyle name="Обычный 2 31" xfId="110"/>
    <cellStyle name="Обычный 2 32" xfId="111"/>
    <cellStyle name="Обычный 2 33" xfId="112"/>
    <cellStyle name="Обычный 2 34" xfId="113"/>
    <cellStyle name="Обычный 2 35" xfId="114"/>
    <cellStyle name="Обычный 2 36" xfId="115"/>
    <cellStyle name="Обычный 2 37" xfId="116"/>
    <cellStyle name="Обычный 2 38" xfId="117"/>
    <cellStyle name="Обычный 2 39" xfId="124"/>
    <cellStyle name="Обычный 2 4" xfId="57"/>
    <cellStyle name="Обычный 2 5" xfId="58"/>
    <cellStyle name="Обычный 2 6" xfId="59"/>
    <cellStyle name="Обычный 2 7" xfId="60"/>
    <cellStyle name="Обычный 2 8" xfId="61"/>
    <cellStyle name="Обычный 2 9" xfId="62"/>
    <cellStyle name="Обычный 3" xfId="70"/>
    <cellStyle name="Обычный_tmp" xfId="63"/>
    <cellStyle name="Плохой 2" xfId="64"/>
    <cellStyle name="Плохой 3" xfId="118"/>
    <cellStyle name="Пояснение 2" xfId="65"/>
    <cellStyle name="Пояснение 3" xfId="119"/>
    <cellStyle name="Примечание 2" xfId="66"/>
    <cellStyle name="Примечание 3" xfId="120"/>
    <cellStyle name="Связанная ячейка 2" xfId="67"/>
    <cellStyle name="Связанная ячейка 3" xfId="121"/>
    <cellStyle name="Текст предупреждения 2" xfId="68"/>
    <cellStyle name="Текст предупреждения 3" xfId="122"/>
    <cellStyle name="Хороший 2" xfId="69"/>
    <cellStyle name="Хороший 3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482958</xdr:colOff>
      <xdr:row>1</xdr:row>
      <xdr:rowOff>4232</xdr:rowOff>
    </xdr:from>
    <xdr:to>
      <xdr:col>5</xdr:col>
      <xdr:colOff>53976</xdr:colOff>
      <xdr:row>9</xdr:row>
      <xdr:rowOff>127447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674754" y="78017"/>
          <a:ext cx="2945014" cy="19208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2 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УТВЕРЖДЕНЫ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 № 255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showWhiteSpace="0" view="pageBreakPreview" zoomScaleNormal="100" zoomScaleSheetLayoutView="100" workbookViewId="0">
      <selection activeCell="B18" sqref="B18"/>
    </sheetView>
  </sheetViews>
  <sheetFormatPr defaultColWidth="9.140625" defaultRowHeight="18.75" x14ac:dyDescent="0.3"/>
  <cols>
    <col min="1" max="1" width="54.28515625" style="22" customWidth="1"/>
    <col min="2" max="2" width="23.5703125" style="19" customWidth="1"/>
    <col min="3" max="3" width="20.28515625" style="20" customWidth="1"/>
    <col min="4" max="4" width="16" style="20" customWidth="1"/>
    <col min="5" max="5" width="14.28515625" style="34" customWidth="1"/>
    <col min="6" max="16384" width="9.140625" style="9"/>
  </cols>
  <sheetData>
    <row r="1" spans="1:6" ht="6" customHeight="1" x14ac:dyDescent="0.3">
      <c r="A1" s="21"/>
      <c r="B1" s="12"/>
      <c r="C1" s="13"/>
      <c r="D1" s="13"/>
      <c r="E1" s="30"/>
      <c r="F1" s="1"/>
    </row>
    <row r="2" spans="1:6" x14ac:dyDescent="0.3">
      <c r="A2" s="21"/>
      <c r="B2" s="12"/>
      <c r="C2" s="13"/>
      <c r="D2" s="13"/>
      <c r="E2" s="31"/>
      <c r="F2" s="1"/>
    </row>
    <row r="3" spans="1:6" x14ac:dyDescent="0.3">
      <c r="A3" s="21"/>
      <c r="B3" s="12"/>
      <c r="C3" s="13"/>
      <c r="D3" s="13"/>
      <c r="E3" s="31"/>
      <c r="F3" s="1"/>
    </row>
    <row r="4" spans="1:6" x14ac:dyDescent="0.3">
      <c r="A4" s="21"/>
      <c r="B4" s="12"/>
      <c r="C4" s="13"/>
      <c r="D4" s="13"/>
      <c r="E4" s="31"/>
      <c r="F4" s="1"/>
    </row>
    <row r="5" spans="1:6" x14ac:dyDescent="0.3">
      <c r="A5" s="21"/>
      <c r="B5" s="12"/>
      <c r="C5" s="13"/>
      <c r="D5" s="13"/>
      <c r="E5" s="31"/>
      <c r="F5" s="1"/>
    </row>
    <row r="6" spans="1:6" x14ac:dyDescent="0.3">
      <c r="A6" s="21"/>
      <c r="B6" s="14"/>
      <c r="C6" s="11"/>
      <c r="D6" s="13"/>
      <c r="E6" s="32"/>
      <c r="F6" s="1"/>
    </row>
    <row r="7" spans="1:6" x14ac:dyDescent="0.3">
      <c r="A7" s="21"/>
      <c r="B7" s="15"/>
      <c r="C7" s="16"/>
      <c r="D7" s="16"/>
      <c r="E7" s="31"/>
      <c r="F7" s="1"/>
    </row>
    <row r="8" spans="1:6" ht="13.5" customHeight="1" x14ac:dyDescent="0.3">
      <c r="A8" s="21"/>
      <c r="B8" s="10"/>
      <c r="C8" s="11"/>
      <c r="D8" s="11"/>
      <c r="E8" s="31"/>
      <c r="F8" s="1"/>
    </row>
    <row r="9" spans="1:6" ht="13.5" customHeight="1" x14ac:dyDescent="0.3">
      <c r="A9" s="21"/>
      <c r="B9" s="10"/>
      <c r="C9" s="11"/>
      <c r="D9" s="11"/>
      <c r="E9" s="31"/>
      <c r="F9" s="1"/>
    </row>
    <row r="10" spans="1:6" ht="13.5" customHeight="1" x14ac:dyDescent="0.3">
      <c r="A10" s="21"/>
      <c r="B10" s="10"/>
      <c r="C10" s="11"/>
      <c r="D10" s="11"/>
      <c r="E10" s="31"/>
      <c r="F10" s="1"/>
    </row>
    <row r="11" spans="1:6" x14ac:dyDescent="0.3">
      <c r="A11" s="64" t="s">
        <v>34</v>
      </c>
      <c r="B11" s="64"/>
      <c r="C11" s="64"/>
      <c r="D11" s="64"/>
      <c r="E11" s="31"/>
      <c r="F11" s="1"/>
    </row>
    <row r="12" spans="1:6" x14ac:dyDescent="0.3">
      <c r="A12" s="64" t="s">
        <v>187</v>
      </c>
      <c r="B12" s="64"/>
      <c r="C12" s="64"/>
      <c r="D12" s="64"/>
      <c r="E12" s="31"/>
      <c r="F12" s="1"/>
    </row>
    <row r="13" spans="1:6" x14ac:dyDescent="0.3">
      <c r="A13" s="65" t="s">
        <v>188</v>
      </c>
      <c r="B13" s="66"/>
      <c r="C13" s="66"/>
      <c r="D13" s="66"/>
      <c r="E13" s="31"/>
      <c r="F13" s="1"/>
    </row>
    <row r="14" spans="1:6" x14ac:dyDescent="0.3">
      <c r="A14" s="65" t="s">
        <v>61</v>
      </c>
      <c r="B14" s="65"/>
      <c r="C14" s="65"/>
      <c r="D14" s="65"/>
      <c r="E14" s="31"/>
      <c r="F14" s="1"/>
    </row>
    <row r="15" spans="1:6" x14ac:dyDescent="0.3">
      <c r="A15" s="65" t="s">
        <v>62</v>
      </c>
      <c r="B15" s="65"/>
      <c r="C15" s="65"/>
      <c r="D15" s="65"/>
      <c r="E15" s="31"/>
      <c r="F15" s="1"/>
    </row>
    <row r="16" spans="1:6" x14ac:dyDescent="0.3">
      <c r="A16" s="65" t="s">
        <v>98</v>
      </c>
      <c r="B16" s="65"/>
      <c r="C16" s="65"/>
      <c r="D16" s="65"/>
      <c r="E16" s="33"/>
      <c r="F16" s="4"/>
    </row>
    <row r="17" spans="1:6" x14ac:dyDescent="0.3">
      <c r="A17" s="21"/>
      <c r="B17" s="17"/>
      <c r="C17" s="13"/>
      <c r="E17" s="26" t="s">
        <v>190</v>
      </c>
      <c r="F17" s="4"/>
    </row>
    <row r="18" spans="1:6" ht="142.5" customHeight="1" x14ac:dyDescent="0.3">
      <c r="A18" s="27" t="s">
        <v>0</v>
      </c>
      <c r="B18" s="27" t="s">
        <v>1</v>
      </c>
      <c r="C18" s="28" t="s">
        <v>189</v>
      </c>
      <c r="D18" s="28" t="s">
        <v>33</v>
      </c>
      <c r="E18" s="62" t="s">
        <v>99</v>
      </c>
      <c r="F18" s="4"/>
    </row>
    <row r="19" spans="1:6" ht="14.25" customHeight="1" x14ac:dyDescent="0.3">
      <c r="A19" s="5">
        <v>1</v>
      </c>
      <c r="B19" s="6" t="s">
        <v>2</v>
      </c>
      <c r="C19" s="3">
        <v>3</v>
      </c>
      <c r="D19" s="3">
        <v>4</v>
      </c>
      <c r="E19" s="29">
        <v>5</v>
      </c>
      <c r="F19" s="4"/>
    </row>
    <row r="20" spans="1:6" ht="16.5" customHeight="1" x14ac:dyDescent="0.3">
      <c r="A20" s="47" t="s">
        <v>3</v>
      </c>
      <c r="B20" s="48" t="s">
        <v>199</v>
      </c>
      <c r="C20" s="49">
        <f>C21+C78</f>
        <v>37442</v>
      </c>
      <c r="D20" s="49">
        <f>D21+D78</f>
        <v>39410.6</v>
      </c>
      <c r="E20" s="50">
        <f>D20/C20</f>
        <v>1.0525773195876289</v>
      </c>
      <c r="F20" s="4"/>
    </row>
    <row r="21" spans="1:6" ht="18" customHeight="1" x14ac:dyDescent="0.3">
      <c r="A21" s="47" t="s">
        <v>88</v>
      </c>
      <c r="B21" s="51" t="s">
        <v>4</v>
      </c>
      <c r="C21" s="49">
        <f>C22+C28+C43+C55+C62+C40</f>
        <v>8534.2000000000007</v>
      </c>
      <c r="D21" s="49">
        <f>D22+D28+D43+D55+D62+D40+D74</f>
        <v>10503.499999999998</v>
      </c>
      <c r="E21" s="50">
        <f t="shared" ref="E21:E86" si="0">D21/C21</f>
        <v>1.2307539078062382</v>
      </c>
      <c r="F21" s="7"/>
    </row>
    <row r="22" spans="1:6" ht="15.75" customHeight="1" x14ac:dyDescent="0.3">
      <c r="A22" s="43" t="s">
        <v>87</v>
      </c>
      <c r="B22" s="44" t="s">
        <v>5</v>
      </c>
      <c r="C22" s="49">
        <f>C23</f>
        <v>4325</v>
      </c>
      <c r="D22" s="49">
        <f>D23</f>
        <v>5716.9</v>
      </c>
      <c r="E22" s="50">
        <f t="shared" si="0"/>
        <v>1.3218265895953756</v>
      </c>
      <c r="F22" s="7"/>
    </row>
    <row r="23" spans="1:6" ht="16.5" customHeight="1" x14ac:dyDescent="0.3">
      <c r="A23" s="43" t="s">
        <v>6</v>
      </c>
      <c r="B23" s="44" t="s">
        <v>7</v>
      </c>
      <c r="C23" s="49">
        <f>C24+C25+C26</f>
        <v>4325</v>
      </c>
      <c r="D23" s="49">
        <f>D24+D25+D26</f>
        <v>5716.9</v>
      </c>
      <c r="E23" s="50">
        <f t="shared" si="0"/>
        <v>1.3218265895953756</v>
      </c>
    </row>
    <row r="24" spans="1:6" ht="110.25" customHeight="1" x14ac:dyDescent="0.3">
      <c r="A24" s="43" t="s">
        <v>94</v>
      </c>
      <c r="B24" s="44" t="s">
        <v>8</v>
      </c>
      <c r="C24" s="49">
        <v>4238</v>
      </c>
      <c r="D24" s="49">
        <v>5454.4</v>
      </c>
      <c r="E24" s="50">
        <f t="shared" si="0"/>
        <v>1.2870221802737138</v>
      </c>
    </row>
    <row r="25" spans="1:6" ht="96" customHeight="1" x14ac:dyDescent="0.3">
      <c r="A25" s="43" t="s">
        <v>196</v>
      </c>
      <c r="B25" s="44" t="s">
        <v>9</v>
      </c>
      <c r="C25" s="49">
        <v>84</v>
      </c>
      <c r="D25" s="49">
        <v>259.5</v>
      </c>
      <c r="E25" s="50">
        <f t="shared" si="0"/>
        <v>3.0892857142857144</v>
      </c>
    </row>
    <row r="26" spans="1:6" ht="95.25" customHeight="1" x14ac:dyDescent="0.3">
      <c r="A26" s="43" t="s">
        <v>92</v>
      </c>
      <c r="B26" s="44" t="s">
        <v>10</v>
      </c>
      <c r="C26" s="49">
        <v>3</v>
      </c>
      <c r="D26" s="49">
        <v>3</v>
      </c>
      <c r="E26" s="50">
        <f t="shared" si="0"/>
        <v>1</v>
      </c>
    </row>
    <row r="27" spans="1:6" ht="117" hidden="1" customHeight="1" x14ac:dyDescent="0.3">
      <c r="A27" s="43" t="s">
        <v>73</v>
      </c>
      <c r="B27" s="44" t="s">
        <v>45</v>
      </c>
      <c r="C27" s="37">
        <v>0</v>
      </c>
      <c r="D27" s="37">
        <v>0</v>
      </c>
      <c r="E27" s="50" t="e">
        <f t="shared" si="0"/>
        <v>#DIV/0!</v>
      </c>
    </row>
    <row r="28" spans="1:6" ht="47.25" customHeight="1" x14ac:dyDescent="0.3">
      <c r="A28" s="52" t="s">
        <v>138</v>
      </c>
      <c r="B28" s="44" t="s">
        <v>100</v>
      </c>
      <c r="C28" s="49">
        <f>C29</f>
        <v>1781.1999999999998</v>
      </c>
      <c r="D28" s="49">
        <f>D29</f>
        <v>1910.6999999999998</v>
      </c>
      <c r="E28" s="50">
        <f t="shared" si="0"/>
        <v>1.0727037951942511</v>
      </c>
    </row>
    <row r="29" spans="1:6" ht="31.5" customHeight="1" x14ac:dyDescent="0.3">
      <c r="A29" s="52" t="s">
        <v>139</v>
      </c>
      <c r="B29" s="44" t="s">
        <v>101</v>
      </c>
      <c r="C29" s="49">
        <f>C30+C34+C35+C38</f>
        <v>1781.1999999999998</v>
      </c>
      <c r="D29" s="49">
        <f>D32+D34+D37+D39</f>
        <v>1910.6999999999998</v>
      </c>
      <c r="E29" s="50">
        <f t="shared" si="0"/>
        <v>1.0727037951942511</v>
      </c>
    </row>
    <row r="30" spans="1:6" ht="48" customHeight="1" x14ac:dyDescent="0.3">
      <c r="A30" s="52" t="s">
        <v>195</v>
      </c>
      <c r="B30" s="44" t="s">
        <v>102</v>
      </c>
      <c r="C30" s="49">
        <v>924</v>
      </c>
      <c r="D30" s="49">
        <v>987.1</v>
      </c>
      <c r="E30" s="50">
        <f t="shared" si="0"/>
        <v>1.0682900432900433</v>
      </c>
    </row>
    <row r="31" spans="1:6" ht="32.25" customHeight="1" x14ac:dyDescent="0.3">
      <c r="A31" s="52" t="s">
        <v>194</v>
      </c>
      <c r="B31" s="44"/>
      <c r="C31" s="49"/>
      <c r="D31" s="49"/>
      <c r="E31" s="50"/>
    </row>
    <row r="32" spans="1:6" ht="127.5" customHeight="1" x14ac:dyDescent="0.3">
      <c r="A32" s="52" t="s">
        <v>115</v>
      </c>
      <c r="B32" s="44" t="s">
        <v>103</v>
      </c>
      <c r="C32" s="49">
        <v>924</v>
      </c>
      <c r="D32" s="49">
        <v>987.1</v>
      </c>
      <c r="E32" s="50">
        <f t="shared" si="0"/>
        <v>1.0682900432900433</v>
      </c>
    </row>
    <row r="33" spans="1:5" ht="110.25" customHeight="1" x14ac:dyDescent="0.3">
      <c r="A33" s="43" t="s">
        <v>116</v>
      </c>
      <c r="B33" s="44" t="s">
        <v>104</v>
      </c>
      <c r="C33" s="49">
        <v>4.4000000000000004</v>
      </c>
      <c r="D33" s="49">
        <v>5.7</v>
      </c>
      <c r="E33" s="50">
        <f t="shared" si="0"/>
        <v>1.2954545454545454</v>
      </c>
    </row>
    <row r="34" spans="1:5" ht="144.75" customHeight="1" x14ac:dyDescent="0.3">
      <c r="A34" s="52" t="s">
        <v>117</v>
      </c>
      <c r="B34" s="44" t="s">
        <v>105</v>
      </c>
      <c r="C34" s="49">
        <v>4.4000000000000004</v>
      </c>
      <c r="D34" s="49">
        <v>5.7</v>
      </c>
      <c r="E34" s="50">
        <f t="shared" si="0"/>
        <v>1.2954545454545454</v>
      </c>
    </row>
    <row r="35" spans="1:5" ht="63.75" customHeight="1" x14ac:dyDescent="0.3">
      <c r="A35" s="43" t="s">
        <v>197</v>
      </c>
      <c r="B35" s="44" t="s">
        <v>106</v>
      </c>
      <c r="C35" s="49">
        <v>963.2</v>
      </c>
      <c r="D35" s="49">
        <v>1025.3</v>
      </c>
      <c r="E35" s="50">
        <f t="shared" si="0"/>
        <v>1.0644725913621262</v>
      </c>
    </row>
    <row r="36" spans="1:5" ht="15" customHeight="1" x14ac:dyDescent="0.3">
      <c r="A36" s="43" t="s">
        <v>198</v>
      </c>
      <c r="B36" s="44"/>
      <c r="C36" s="49"/>
      <c r="D36" s="49"/>
      <c r="E36" s="50"/>
    </row>
    <row r="37" spans="1:5" ht="127.5" customHeight="1" x14ac:dyDescent="0.3">
      <c r="A37" s="52" t="s">
        <v>118</v>
      </c>
      <c r="B37" s="44" t="s">
        <v>107</v>
      </c>
      <c r="C37" s="49">
        <v>963.2</v>
      </c>
      <c r="D37" s="49">
        <v>1025.3</v>
      </c>
      <c r="E37" s="50">
        <f t="shared" si="0"/>
        <v>1.0644725913621262</v>
      </c>
    </row>
    <row r="38" spans="1:5" ht="82.5" customHeight="1" x14ac:dyDescent="0.3">
      <c r="A38" s="52" t="s">
        <v>119</v>
      </c>
      <c r="B38" s="44" t="s">
        <v>108</v>
      </c>
      <c r="C38" s="49">
        <v>-110.4</v>
      </c>
      <c r="D38" s="49">
        <v>-107.4</v>
      </c>
      <c r="E38" s="50">
        <f t="shared" si="0"/>
        <v>0.97282608695652173</v>
      </c>
    </row>
    <row r="39" spans="1:5" ht="129" customHeight="1" x14ac:dyDescent="0.3">
      <c r="A39" s="43" t="s">
        <v>120</v>
      </c>
      <c r="B39" s="44" t="s">
        <v>109</v>
      </c>
      <c r="C39" s="49">
        <v>-110.4</v>
      </c>
      <c r="D39" s="49">
        <v>-107.4</v>
      </c>
      <c r="E39" s="50">
        <f t="shared" si="0"/>
        <v>0.97282608695652173</v>
      </c>
    </row>
    <row r="40" spans="1:5" ht="20.25" customHeight="1" x14ac:dyDescent="0.3">
      <c r="A40" s="53" t="s">
        <v>160</v>
      </c>
      <c r="B40" s="54" t="s">
        <v>161</v>
      </c>
      <c r="C40" s="49">
        <f>C41</f>
        <v>2</v>
      </c>
      <c r="D40" s="49">
        <v>2.8</v>
      </c>
      <c r="E40" s="50">
        <f t="shared" si="0"/>
        <v>1.4</v>
      </c>
    </row>
    <row r="41" spans="1:5" ht="16.5" customHeight="1" x14ac:dyDescent="0.3">
      <c r="A41" s="53" t="s">
        <v>162</v>
      </c>
      <c r="B41" s="54" t="s">
        <v>163</v>
      </c>
      <c r="C41" s="49">
        <v>2</v>
      </c>
      <c r="D41" s="49">
        <v>2.8</v>
      </c>
      <c r="E41" s="50">
        <f t="shared" si="0"/>
        <v>1.4</v>
      </c>
    </row>
    <row r="42" spans="1:5" ht="18" customHeight="1" x14ac:dyDescent="0.3">
      <c r="A42" s="53" t="s">
        <v>162</v>
      </c>
      <c r="B42" s="54" t="s">
        <v>164</v>
      </c>
      <c r="C42" s="49">
        <v>2</v>
      </c>
      <c r="D42" s="49">
        <v>2.8</v>
      </c>
      <c r="E42" s="50">
        <f t="shared" si="0"/>
        <v>1.4</v>
      </c>
    </row>
    <row r="43" spans="1:5" ht="18" customHeight="1" x14ac:dyDescent="0.3">
      <c r="A43" s="43" t="s">
        <v>89</v>
      </c>
      <c r="B43" s="44" t="s">
        <v>54</v>
      </c>
      <c r="C43" s="49">
        <f>C45+C46</f>
        <v>1793</v>
      </c>
      <c r="D43" s="49">
        <f>D45+D46</f>
        <v>2179.1999999999998</v>
      </c>
      <c r="E43" s="50">
        <f t="shared" si="0"/>
        <v>1.2153931957612938</v>
      </c>
    </row>
    <row r="44" spans="1:5" ht="19.5" customHeight="1" x14ac:dyDescent="0.3">
      <c r="A44" s="53" t="s">
        <v>140</v>
      </c>
      <c r="B44" s="44" t="s">
        <v>110</v>
      </c>
      <c r="C44" s="49">
        <f>C45</f>
        <v>1041</v>
      </c>
      <c r="D44" s="49">
        <f>D45</f>
        <v>1194.2</v>
      </c>
      <c r="E44" s="50">
        <f t="shared" si="0"/>
        <v>1.1471661863592699</v>
      </c>
    </row>
    <row r="45" spans="1:5" ht="48.75" customHeight="1" x14ac:dyDescent="0.3">
      <c r="A45" s="52" t="s">
        <v>165</v>
      </c>
      <c r="B45" s="54" t="s">
        <v>166</v>
      </c>
      <c r="C45" s="49">
        <v>1041</v>
      </c>
      <c r="D45" s="49">
        <v>1194.2</v>
      </c>
      <c r="E45" s="50">
        <f t="shared" si="0"/>
        <v>1.1471661863592699</v>
      </c>
    </row>
    <row r="46" spans="1:5" ht="15.75" customHeight="1" x14ac:dyDescent="0.3">
      <c r="A46" s="43" t="s">
        <v>121</v>
      </c>
      <c r="B46" s="44" t="s">
        <v>112</v>
      </c>
      <c r="C46" s="49">
        <v>752</v>
      </c>
      <c r="D46" s="49">
        <v>985</v>
      </c>
      <c r="E46" s="50">
        <f t="shared" si="0"/>
        <v>1.3098404255319149</v>
      </c>
    </row>
    <row r="47" spans="1:5" ht="16.5" customHeight="1" x14ac:dyDescent="0.3">
      <c r="A47" s="43" t="s">
        <v>122</v>
      </c>
      <c r="B47" s="44" t="s">
        <v>111</v>
      </c>
      <c r="C47" s="49">
        <v>162</v>
      </c>
      <c r="D47" s="49">
        <v>260.89999999999998</v>
      </c>
      <c r="E47" s="50">
        <f t="shared" si="0"/>
        <v>1.6104938271604936</v>
      </c>
    </row>
    <row r="48" spans="1:5" ht="33" customHeight="1" x14ac:dyDescent="0.3">
      <c r="A48" s="43" t="s">
        <v>167</v>
      </c>
      <c r="B48" s="44" t="s">
        <v>168</v>
      </c>
      <c r="C48" s="49">
        <v>162</v>
      </c>
      <c r="D48" s="49">
        <v>260.89999999999998</v>
      </c>
      <c r="E48" s="50">
        <f t="shared" si="0"/>
        <v>1.6104938271604936</v>
      </c>
    </row>
    <row r="49" spans="1:9" ht="17.25" customHeight="1" x14ac:dyDescent="0.3">
      <c r="A49" s="43" t="s">
        <v>123</v>
      </c>
      <c r="B49" s="44" t="s">
        <v>113</v>
      </c>
      <c r="C49" s="49">
        <v>590</v>
      </c>
      <c r="D49" s="49">
        <v>724</v>
      </c>
      <c r="E49" s="50">
        <f t="shared" si="0"/>
        <v>1.2271186440677966</v>
      </c>
    </row>
    <row r="50" spans="1:9" ht="32.25" customHeight="1" x14ac:dyDescent="0.3">
      <c r="A50" s="52" t="s">
        <v>124</v>
      </c>
      <c r="B50" s="44" t="s">
        <v>125</v>
      </c>
      <c r="C50" s="49">
        <v>590</v>
      </c>
      <c r="D50" s="49">
        <v>724</v>
      </c>
      <c r="E50" s="50">
        <f t="shared" si="0"/>
        <v>1.2271186440677966</v>
      </c>
    </row>
    <row r="51" spans="1:9" ht="31.5" hidden="1" x14ac:dyDescent="0.3">
      <c r="A51" s="43" t="s">
        <v>35</v>
      </c>
      <c r="B51" s="44" t="s">
        <v>36</v>
      </c>
      <c r="C51" s="37">
        <f>C52</f>
        <v>0</v>
      </c>
      <c r="D51" s="37">
        <f>D52</f>
        <v>0</v>
      </c>
      <c r="E51" s="50" t="e">
        <f t="shared" si="0"/>
        <v>#DIV/0!</v>
      </c>
    </row>
    <row r="52" spans="1:9" ht="31.5" hidden="1" x14ac:dyDescent="0.3">
      <c r="A52" s="43" t="s">
        <v>37</v>
      </c>
      <c r="B52" s="44" t="s">
        <v>38</v>
      </c>
      <c r="C52" s="37">
        <v>0</v>
      </c>
      <c r="D52" s="37">
        <v>0</v>
      </c>
      <c r="E52" s="50" t="e">
        <f t="shared" si="0"/>
        <v>#DIV/0!</v>
      </c>
    </row>
    <row r="53" spans="1:9" ht="47.25" hidden="1" x14ac:dyDescent="0.3">
      <c r="A53" s="43" t="s">
        <v>39</v>
      </c>
      <c r="B53" s="44" t="s">
        <v>42</v>
      </c>
      <c r="C53" s="37">
        <v>0</v>
      </c>
      <c r="D53" s="37">
        <v>0</v>
      </c>
      <c r="E53" s="50" t="e">
        <f t="shared" si="0"/>
        <v>#DIV/0!</v>
      </c>
    </row>
    <row r="54" spans="1:9" ht="63" hidden="1" x14ac:dyDescent="0.3">
      <c r="A54" s="43" t="s">
        <v>41</v>
      </c>
      <c r="B54" s="44" t="s">
        <v>40</v>
      </c>
      <c r="C54" s="37">
        <v>0</v>
      </c>
      <c r="D54" s="37">
        <f>112.75/1000</f>
        <v>0.11275</v>
      </c>
      <c r="E54" s="50" t="e">
        <f t="shared" si="0"/>
        <v>#DIV/0!</v>
      </c>
    </row>
    <row r="55" spans="1:9" ht="46.5" customHeight="1" x14ac:dyDescent="0.3">
      <c r="A55" s="43" t="s">
        <v>126</v>
      </c>
      <c r="B55" s="44" t="s">
        <v>11</v>
      </c>
      <c r="C55" s="49">
        <f>C59</f>
        <v>231</v>
      </c>
      <c r="D55" s="49">
        <f>D59</f>
        <v>256.39999999999998</v>
      </c>
      <c r="E55" s="50">
        <f t="shared" si="0"/>
        <v>1.1099567099567098</v>
      </c>
    </row>
    <row r="56" spans="1:9" ht="15" hidden="1" customHeight="1" x14ac:dyDescent="0.3">
      <c r="A56" s="43"/>
      <c r="B56" s="44"/>
      <c r="C56" s="55"/>
      <c r="D56" s="55"/>
      <c r="E56" s="50" t="e">
        <f t="shared" si="0"/>
        <v>#DIV/0!</v>
      </c>
    </row>
    <row r="57" spans="1:9" ht="33" hidden="1" customHeight="1" x14ac:dyDescent="0.3">
      <c r="A57" s="43" t="s">
        <v>12</v>
      </c>
      <c r="B57" s="44" t="s">
        <v>13</v>
      </c>
      <c r="C57" s="37"/>
      <c r="D57" s="37"/>
      <c r="E57" s="50" t="e">
        <f t="shared" si="0"/>
        <v>#DIV/0!</v>
      </c>
    </row>
    <row r="58" spans="1:9" ht="33" hidden="1" customHeight="1" x14ac:dyDescent="0.3">
      <c r="A58" s="43" t="s">
        <v>14</v>
      </c>
      <c r="B58" s="44" t="s">
        <v>15</v>
      </c>
      <c r="C58" s="37"/>
      <c r="D58" s="37"/>
      <c r="E58" s="50" t="e">
        <f t="shared" si="0"/>
        <v>#DIV/0!</v>
      </c>
    </row>
    <row r="59" spans="1:9" ht="96.75" customHeight="1" x14ac:dyDescent="0.3">
      <c r="A59" s="43" t="s">
        <v>16</v>
      </c>
      <c r="B59" s="44" t="s">
        <v>17</v>
      </c>
      <c r="C59" s="49">
        <f>C60</f>
        <v>231</v>
      </c>
      <c r="D59" s="49">
        <f>D60</f>
        <v>256.39999999999998</v>
      </c>
      <c r="E59" s="50">
        <f t="shared" si="0"/>
        <v>1.1099567099567098</v>
      </c>
    </row>
    <row r="60" spans="1:9" ht="93.75" customHeight="1" x14ac:dyDescent="0.3">
      <c r="A60" s="52" t="s">
        <v>127</v>
      </c>
      <c r="B60" s="44" t="s">
        <v>114</v>
      </c>
      <c r="C60" s="49">
        <f>C61</f>
        <v>231</v>
      </c>
      <c r="D60" s="49">
        <f>D61</f>
        <v>256.39999999999998</v>
      </c>
      <c r="E60" s="50">
        <f t="shared" si="0"/>
        <v>1.1099567099567098</v>
      </c>
    </row>
    <row r="61" spans="1:9" ht="80.25" customHeight="1" x14ac:dyDescent="0.3">
      <c r="A61" s="43" t="s">
        <v>170</v>
      </c>
      <c r="B61" s="44" t="s">
        <v>169</v>
      </c>
      <c r="C61" s="49">
        <v>231</v>
      </c>
      <c r="D61" s="49">
        <v>256.39999999999998</v>
      </c>
      <c r="E61" s="50">
        <f t="shared" si="0"/>
        <v>1.1099567099567098</v>
      </c>
    </row>
    <row r="62" spans="1:9" ht="32.25" customHeight="1" x14ac:dyDescent="0.3">
      <c r="A62" s="52" t="s">
        <v>90</v>
      </c>
      <c r="B62" s="54" t="s">
        <v>18</v>
      </c>
      <c r="C62" s="49">
        <f>C63+C71</f>
        <v>402</v>
      </c>
      <c r="D62" s="49">
        <f>D63+D71</f>
        <v>410.2</v>
      </c>
      <c r="E62" s="50">
        <f t="shared" si="0"/>
        <v>1.0203980099502488</v>
      </c>
      <c r="F62" s="8"/>
      <c r="G62" s="8"/>
    </row>
    <row r="63" spans="1:9" ht="19.5" customHeight="1" x14ac:dyDescent="0.3">
      <c r="A63" s="52" t="s">
        <v>128</v>
      </c>
      <c r="B63" s="56" t="s">
        <v>129</v>
      </c>
      <c r="C63" s="49">
        <v>30</v>
      </c>
      <c r="D63" s="49">
        <v>30.3</v>
      </c>
      <c r="E63" s="50">
        <f t="shared" si="0"/>
        <v>1.01</v>
      </c>
      <c r="I63" s="35"/>
    </row>
    <row r="64" spans="1:9" ht="54.75" hidden="1" customHeight="1" x14ac:dyDescent="0.3">
      <c r="A64" s="43" t="s">
        <v>93</v>
      </c>
      <c r="B64" s="57" t="s">
        <v>46</v>
      </c>
      <c r="C64" s="37">
        <v>0</v>
      </c>
      <c r="D64" s="37">
        <v>0</v>
      </c>
      <c r="E64" s="50" t="e">
        <f t="shared" si="0"/>
        <v>#DIV/0!</v>
      </c>
    </row>
    <row r="65" spans="1:5" ht="52.5" hidden="1" customHeight="1" x14ac:dyDescent="0.3">
      <c r="A65" s="43"/>
      <c r="B65" s="57"/>
      <c r="C65" s="37"/>
      <c r="D65" s="37"/>
      <c r="E65" s="50" t="e">
        <f t="shared" si="0"/>
        <v>#DIV/0!</v>
      </c>
    </row>
    <row r="66" spans="1:5" ht="47.25" hidden="1" customHeight="1" x14ac:dyDescent="0.3">
      <c r="A66" s="43" t="s">
        <v>74</v>
      </c>
      <c r="B66" s="57" t="s">
        <v>47</v>
      </c>
      <c r="C66" s="37">
        <v>0</v>
      </c>
      <c r="D66" s="37">
        <v>0</v>
      </c>
      <c r="E66" s="50" t="e">
        <f t="shared" si="0"/>
        <v>#DIV/0!</v>
      </c>
    </row>
    <row r="67" spans="1:5" ht="50.25" hidden="1" customHeight="1" x14ac:dyDescent="0.3">
      <c r="A67" s="43" t="s">
        <v>75</v>
      </c>
      <c r="B67" s="57"/>
      <c r="C67" s="37"/>
      <c r="D67" s="37"/>
      <c r="E67" s="50" t="e">
        <f t="shared" si="0"/>
        <v>#DIV/0!</v>
      </c>
    </row>
    <row r="68" spans="1:5" ht="46.5" hidden="1" customHeight="1" x14ac:dyDescent="0.3">
      <c r="A68" s="43" t="s">
        <v>95</v>
      </c>
      <c r="B68" s="57"/>
      <c r="C68" s="37"/>
      <c r="D68" s="37"/>
      <c r="E68" s="50" t="e">
        <f t="shared" si="0"/>
        <v>#DIV/0!</v>
      </c>
    </row>
    <row r="69" spans="1:5" ht="18" customHeight="1" x14ac:dyDescent="0.3">
      <c r="A69" s="52" t="s">
        <v>130</v>
      </c>
      <c r="B69" s="56" t="s">
        <v>131</v>
      </c>
      <c r="C69" s="49">
        <v>30</v>
      </c>
      <c r="D69" s="49">
        <v>30.3</v>
      </c>
      <c r="E69" s="50">
        <f t="shared" si="0"/>
        <v>1.01</v>
      </c>
    </row>
    <row r="70" spans="1:5" ht="33" customHeight="1" x14ac:dyDescent="0.3">
      <c r="A70" s="52" t="s">
        <v>132</v>
      </c>
      <c r="B70" s="56" t="s">
        <v>133</v>
      </c>
      <c r="C70" s="49">
        <v>30</v>
      </c>
      <c r="D70" s="49">
        <v>30.3</v>
      </c>
      <c r="E70" s="50">
        <f t="shared" si="0"/>
        <v>1.01</v>
      </c>
    </row>
    <row r="71" spans="1:5" ht="17.25" customHeight="1" x14ac:dyDescent="0.3">
      <c r="A71" s="53" t="s">
        <v>19</v>
      </c>
      <c r="B71" s="54" t="s">
        <v>20</v>
      </c>
      <c r="C71" s="49">
        <v>372</v>
      </c>
      <c r="D71" s="49">
        <v>379.9</v>
      </c>
      <c r="E71" s="50">
        <f t="shared" si="0"/>
        <v>1.0212365591397849</v>
      </c>
    </row>
    <row r="72" spans="1:5" ht="17.25" customHeight="1" x14ac:dyDescent="0.3">
      <c r="A72" s="53" t="s">
        <v>21</v>
      </c>
      <c r="B72" s="54" t="s">
        <v>22</v>
      </c>
      <c r="C72" s="49">
        <v>372</v>
      </c>
      <c r="D72" s="49">
        <v>379.9</v>
      </c>
      <c r="E72" s="50">
        <f t="shared" si="0"/>
        <v>1.0212365591397849</v>
      </c>
    </row>
    <row r="73" spans="1:5" ht="30.75" customHeight="1" x14ac:dyDescent="0.3">
      <c r="A73" s="52" t="s">
        <v>134</v>
      </c>
      <c r="B73" s="54" t="s">
        <v>135</v>
      </c>
      <c r="C73" s="49">
        <v>372</v>
      </c>
      <c r="D73" s="49">
        <v>379.9</v>
      </c>
      <c r="E73" s="50">
        <f t="shared" si="0"/>
        <v>1.0212365591397849</v>
      </c>
    </row>
    <row r="74" spans="1:5" ht="30.75" customHeight="1" x14ac:dyDescent="0.3">
      <c r="A74" s="52" t="s">
        <v>91</v>
      </c>
      <c r="B74" s="54" t="s">
        <v>23</v>
      </c>
      <c r="C74" s="49">
        <f>C75</f>
        <v>0</v>
      </c>
      <c r="D74" s="49">
        <f>D75</f>
        <v>27.3</v>
      </c>
      <c r="E74" s="50">
        <v>0</v>
      </c>
    </row>
    <row r="75" spans="1:5" ht="93" customHeight="1" x14ac:dyDescent="0.3">
      <c r="A75" s="52" t="s">
        <v>136</v>
      </c>
      <c r="B75" s="54" t="s">
        <v>137</v>
      </c>
      <c r="C75" s="58">
        <v>0</v>
      </c>
      <c r="D75" s="54">
        <v>27.3</v>
      </c>
      <c r="E75" s="50">
        <v>0</v>
      </c>
    </row>
    <row r="76" spans="1:5" ht="95.25" customHeight="1" x14ac:dyDescent="0.3">
      <c r="A76" s="52" t="s">
        <v>192</v>
      </c>
      <c r="B76" s="54" t="s">
        <v>191</v>
      </c>
      <c r="C76" s="58">
        <v>0</v>
      </c>
      <c r="D76" s="54">
        <v>27.3</v>
      </c>
      <c r="E76" s="50">
        <v>0</v>
      </c>
    </row>
    <row r="77" spans="1:5" ht="94.5" customHeight="1" x14ac:dyDescent="0.3">
      <c r="A77" s="52" t="s">
        <v>171</v>
      </c>
      <c r="B77" s="54" t="s">
        <v>172</v>
      </c>
      <c r="C77" s="58">
        <v>0</v>
      </c>
      <c r="D77" s="54">
        <v>27.3</v>
      </c>
      <c r="E77" s="50">
        <v>0</v>
      </c>
    </row>
    <row r="78" spans="1:5" ht="16.5" customHeight="1" x14ac:dyDescent="0.3">
      <c r="A78" s="53" t="s">
        <v>141</v>
      </c>
      <c r="B78" s="54" t="s">
        <v>28</v>
      </c>
      <c r="C78" s="49">
        <f>C79+C102</f>
        <v>28907.800000000003</v>
      </c>
      <c r="D78" s="49">
        <f>D79+D102</f>
        <v>28907.100000000002</v>
      </c>
      <c r="E78" s="50">
        <f t="shared" si="0"/>
        <v>0.99997578508222695</v>
      </c>
    </row>
    <row r="79" spans="1:5" ht="33" customHeight="1" x14ac:dyDescent="0.3">
      <c r="A79" s="52" t="s">
        <v>142</v>
      </c>
      <c r="B79" s="54" t="s">
        <v>29</v>
      </c>
      <c r="C79" s="49">
        <f>C80+C92+C97</f>
        <v>28907.100000000002</v>
      </c>
      <c r="D79" s="49">
        <v>28906.400000000001</v>
      </c>
      <c r="E79" s="50">
        <f t="shared" si="0"/>
        <v>0.99997578449585045</v>
      </c>
    </row>
    <row r="80" spans="1:5" ht="33.75" customHeight="1" x14ac:dyDescent="0.3">
      <c r="A80" s="52" t="s">
        <v>173</v>
      </c>
      <c r="B80" s="54" t="s">
        <v>174</v>
      </c>
      <c r="C80" s="59">
        <f>C81+C83+C85</f>
        <v>27584.400000000001</v>
      </c>
      <c r="D80" s="59">
        <f>D81+D83+D85</f>
        <v>26655.800000000003</v>
      </c>
      <c r="E80" s="50">
        <f t="shared" si="0"/>
        <v>0.96633604501094827</v>
      </c>
    </row>
    <row r="81" spans="1:5" ht="18.75" customHeight="1" x14ac:dyDescent="0.3">
      <c r="A81" s="53" t="s">
        <v>176</v>
      </c>
      <c r="B81" s="54" t="s">
        <v>175</v>
      </c>
      <c r="C81" s="49">
        <v>9857.9</v>
      </c>
      <c r="D81" s="49">
        <v>9857.9</v>
      </c>
      <c r="E81" s="50">
        <f t="shared" si="0"/>
        <v>1</v>
      </c>
    </row>
    <row r="82" spans="1:5" ht="48" customHeight="1" x14ac:dyDescent="0.3">
      <c r="A82" s="52" t="s">
        <v>177</v>
      </c>
      <c r="B82" s="54" t="s">
        <v>178</v>
      </c>
      <c r="C82" s="49">
        <v>9857.9</v>
      </c>
      <c r="D82" s="49">
        <v>9857.9</v>
      </c>
      <c r="E82" s="50">
        <f t="shared" si="0"/>
        <v>1</v>
      </c>
    </row>
    <row r="83" spans="1:5" ht="33.75" customHeight="1" x14ac:dyDescent="0.3">
      <c r="A83" s="52" t="s">
        <v>179</v>
      </c>
      <c r="B83" s="54" t="s">
        <v>180</v>
      </c>
      <c r="C83" s="49">
        <f>C84</f>
        <v>5409.9</v>
      </c>
      <c r="D83" s="49">
        <v>4481.3</v>
      </c>
      <c r="E83" s="50">
        <f t="shared" si="0"/>
        <v>0.82835172554021341</v>
      </c>
    </row>
    <row r="84" spans="1:5" ht="32.25" customHeight="1" x14ac:dyDescent="0.3">
      <c r="A84" s="52" t="s">
        <v>181</v>
      </c>
      <c r="B84" s="54" t="s">
        <v>182</v>
      </c>
      <c r="C84" s="49">
        <v>5409.9</v>
      </c>
      <c r="D84" s="49">
        <v>4481.3</v>
      </c>
      <c r="E84" s="50">
        <f t="shared" si="0"/>
        <v>0.82835172554021341</v>
      </c>
    </row>
    <row r="85" spans="1:5" ht="46.5" customHeight="1" x14ac:dyDescent="0.3">
      <c r="A85" s="52" t="s">
        <v>183</v>
      </c>
      <c r="B85" s="54" t="s">
        <v>184</v>
      </c>
      <c r="C85" s="49">
        <v>12316.6</v>
      </c>
      <c r="D85" s="49">
        <v>12316.6</v>
      </c>
      <c r="E85" s="50">
        <f t="shared" si="0"/>
        <v>1</v>
      </c>
    </row>
    <row r="86" spans="1:5" ht="64.5" hidden="1" customHeight="1" x14ac:dyDescent="0.3">
      <c r="A86" s="43" t="s">
        <v>80</v>
      </c>
      <c r="B86" s="44" t="s">
        <v>55</v>
      </c>
      <c r="C86" s="37">
        <f>C87</f>
        <v>0</v>
      </c>
      <c r="D86" s="37">
        <f>D87</f>
        <v>0</v>
      </c>
      <c r="E86" s="50" t="e">
        <f t="shared" si="0"/>
        <v>#DIV/0!</v>
      </c>
    </row>
    <row r="87" spans="1:5" ht="65.25" hidden="1" customHeight="1" x14ac:dyDescent="0.3">
      <c r="A87" s="43" t="s">
        <v>81</v>
      </c>
      <c r="B87" s="44" t="s">
        <v>56</v>
      </c>
      <c r="C87" s="37">
        <v>0</v>
      </c>
      <c r="D87" s="37">
        <v>0</v>
      </c>
      <c r="E87" s="50" t="e">
        <f t="shared" ref="E87:E108" si="1">D87/C87</f>
        <v>#DIV/0!</v>
      </c>
    </row>
    <row r="88" spans="1:5" ht="97.5" hidden="1" customHeight="1" x14ac:dyDescent="0.3">
      <c r="A88" s="43" t="s">
        <v>65</v>
      </c>
      <c r="B88" s="44" t="s">
        <v>64</v>
      </c>
      <c r="C88" s="37">
        <f>C89</f>
        <v>0</v>
      </c>
      <c r="D88" s="37">
        <f>D89</f>
        <v>0</v>
      </c>
      <c r="E88" s="50" t="e">
        <f t="shared" si="1"/>
        <v>#DIV/0!</v>
      </c>
    </row>
    <row r="89" spans="1:5" ht="66" hidden="1" customHeight="1" x14ac:dyDescent="0.3">
      <c r="A89" s="43" t="s">
        <v>76</v>
      </c>
      <c r="B89" s="44" t="s">
        <v>66</v>
      </c>
      <c r="C89" s="37">
        <v>0</v>
      </c>
      <c r="D89" s="37">
        <v>0</v>
      </c>
      <c r="E89" s="50" t="e">
        <f t="shared" si="1"/>
        <v>#DIV/0!</v>
      </c>
    </row>
    <row r="90" spans="1:5" ht="41.25" hidden="1" customHeight="1" x14ac:dyDescent="0.3">
      <c r="A90" s="43" t="s">
        <v>68</v>
      </c>
      <c r="B90" s="44" t="s">
        <v>67</v>
      </c>
      <c r="C90" s="37">
        <v>0</v>
      </c>
      <c r="D90" s="37">
        <v>0</v>
      </c>
      <c r="E90" s="50" t="e">
        <f t="shared" si="1"/>
        <v>#DIV/0!</v>
      </c>
    </row>
    <row r="91" spans="1:5" ht="47.25" customHeight="1" x14ac:dyDescent="0.3">
      <c r="A91" s="52" t="s">
        <v>185</v>
      </c>
      <c r="B91" s="54" t="s">
        <v>186</v>
      </c>
      <c r="C91" s="49">
        <v>12316.6</v>
      </c>
      <c r="D91" s="49">
        <v>12316.6</v>
      </c>
      <c r="E91" s="50">
        <f t="shared" si="1"/>
        <v>1</v>
      </c>
    </row>
    <row r="92" spans="1:5" ht="36" customHeight="1" x14ac:dyDescent="0.3">
      <c r="A92" s="52" t="s">
        <v>43</v>
      </c>
      <c r="B92" s="54" t="s">
        <v>48</v>
      </c>
      <c r="C92" s="49">
        <f>C93+C95</f>
        <v>358.90000000000003</v>
      </c>
      <c r="D92" s="49">
        <f>D93+D95</f>
        <v>358.2</v>
      </c>
      <c r="E92" s="50">
        <f t="shared" si="1"/>
        <v>0.99804959598774023</v>
      </c>
    </row>
    <row r="93" spans="1:5" ht="47.25" customHeight="1" x14ac:dyDescent="0.3">
      <c r="A93" s="52" t="s">
        <v>143</v>
      </c>
      <c r="B93" s="54" t="s">
        <v>49</v>
      </c>
      <c r="C93" s="49">
        <v>3.8</v>
      </c>
      <c r="D93" s="49">
        <v>3.8</v>
      </c>
      <c r="E93" s="50">
        <f t="shared" si="1"/>
        <v>1</v>
      </c>
    </row>
    <row r="94" spans="1:5" ht="32.25" customHeight="1" x14ac:dyDescent="0.3">
      <c r="A94" s="52" t="s">
        <v>146</v>
      </c>
      <c r="B94" s="60" t="s">
        <v>147</v>
      </c>
      <c r="C94" s="49">
        <v>3.8</v>
      </c>
      <c r="D94" s="49">
        <v>3.8</v>
      </c>
      <c r="E94" s="50">
        <f t="shared" si="1"/>
        <v>1</v>
      </c>
    </row>
    <row r="95" spans="1:5" ht="32.25" customHeight="1" x14ac:dyDescent="0.3">
      <c r="A95" s="52" t="s">
        <v>144</v>
      </c>
      <c r="B95" s="54" t="s">
        <v>145</v>
      </c>
      <c r="C95" s="49">
        <v>355.1</v>
      </c>
      <c r="D95" s="49">
        <v>354.4</v>
      </c>
      <c r="E95" s="50">
        <f t="shared" si="1"/>
        <v>0.99802872430301315</v>
      </c>
    </row>
    <row r="96" spans="1:5" ht="63.75" customHeight="1" x14ac:dyDescent="0.3">
      <c r="A96" s="52" t="s">
        <v>148</v>
      </c>
      <c r="B96" s="61" t="s">
        <v>149</v>
      </c>
      <c r="C96" s="49">
        <v>355.1</v>
      </c>
      <c r="D96" s="49">
        <v>354.4</v>
      </c>
      <c r="E96" s="50">
        <f t="shared" si="1"/>
        <v>0.99802872430301315</v>
      </c>
    </row>
    <row r="97" spans="1:5" ht="16.5" customHeight="1" x14ac:dyDescent="0.3">
      <c r="A97" s="53" t="s">
        <v>30</v>
      </c>
      <c r="B97" s="54" t="s">
        <v>50</v>
      </c>
      <c r="C97" s="49">
        <f>C98</f>
        <v>963.8</v>
      </c>
      <c r="D97" s="49">
        <f>D98+D100</f>
        <v>1892.5</v>
      </c>
      <c r="E97" s="50">
        <f t="shared" si="1"/>
        <v>1.9635816559452171</v>
      </c>
    </row>
    <row r="98" spans="1:5" ht="63" customHeight="1" x14ac:dyDescent="0.3">
      <c r="A98" s="52" t="s">
        <v>31</v>
      </c>
      <c r="B98" s="54" t="s">
        <v>51</v>
      </c>
      <c r="C98" s="49">
        <f>C99</f>
        <v>963.8</v>
      </c>
      <c r="D98" s="49">
        <v>963.8</v>
      </c>
      <c r="E98" s="50">
        <f t="shared" si="1"/>
        <v>1</v>
      </c>
    </row>
    <row r="99" spans="1:5" ht="78.75" customHeight="1" x14ac:dyDescent="0.3">
      <c r="A99" s="52" t="s">
        <v>150</v>
      </c>
      <c r="B99" s="54" t="s">
        <v>151</v>
      </c>
      <c r="C99" s="49">
        <v>963.8</v>
      </c>
      <c r="D99" s="49">
        <v>963.8</v>
      </c>
      <c r="E99" s="50">
        <f t="shared" si="1"/>
        <v>1</v>
      </c>
    </row>
    <row r="100" spans="1:5" ht="33.75" customHeight="1" x14ac:dyDescent="0.3">
      <c r="A100" s="52" t="s">
        <v>60</v>
      </c>
      <c r="B100" s="54" t="s">
        <v>59</v>
      </c>
      <c r="C100" s="49">
        <f>C101</f>
        <v>0</v>
      </c>
      <c r="D100" s="49">
        <f>D101</f>
        <v>928.7</v>
      </c>
      <c r="E100" s="50">
        <v>0</v>
      </c>
    </row>
    <row r="101" spans="1:5" ht="30" customHeight="1" x14ac:dyDescent="0.3">
      <c r="A101" s="52" t="s">
        <v>152</v>
      </c>
      <c r="B101" s="44" t="s">
        <v>153</v>
      </c>
      <c r="C101" s="49">
        <v>0</v>
      </c>
      <c r="D101" s="49">
        <v>928.7</v>
      </c>
      <c r="E101" s="50">
        <v>0</v>
      </c>
    </row>
    <row r="102" spans="1:5" ht="78.75" customHeight="1" x14ac:dyDescent="0.3">
      <c r="A102" s="52" t="s">
        <v>154</v>
      </c>
      <c r="B102" s="54" t="s">
        <v>32</v>
      </c>
      <c r="C102" s="49">
        <f>C106</f>
        <v>0.7</v>
      </c>
      <c r="D102" s="49">
        <f>D106</f>
        <v>0.7</v>
      </c>
      <c r="E102" s="50">
        <f t="shared" si="1"/>
        <v>1</v>
      </c>
    </row>
    <row r="103" spans="1:5" ht="95.25" hidden="1" customHeight="1" x14ac:dyDescent="0.3">
      <c r="A103" s="43" t="s">
        <v>96</v>
      </c>
      <c r="B103" s="44" t="s">
        <v>57</v>
      </c>
      <c r="C103" s="37">
        <f>C104</f>
        <v>0</v>
      </c>
      <c r="D103" s="37">
        <f>D104</f>
        <v>0</v>
      </c>
      <c r="E103" s="50" t="e">
        <f t="shared" si="1"/>
        <v>#DIV/0!</v>
      </c>
    </row>
    <row r="104" spans="1:5" ht="111" hidden="1" customHeight="1" x14ac:dyDescent="0.3">
      <c r="A104" s="43" t="s">
        <v>82</v>
      </c>
      <c r="B104" s="44" t="s">
        <v>58</v>
      </c>
      <c r="C104" s="37">
        <v>0</v>
      </c>
      <c r="D104" s="37">
        <v>0</v>
      </c>
      <c r="E104" s="50" t="e">
        <f t="shared" si="1"/>
        <v>#DIV/0!</v>
      </c>
    </row>
    <row r="105" spans="1:5" ht="130.5" hidden="1" customHeight="1" x14ac:dyDescent="0.3">
      <c r="A105" s="43" t="s">
        <v>77</v>
      </c>
      <c r="B105" s="44"/>
      <c r="C105" s="37"/>
      <c r="D105" s="37"/>
      <c r="E105" s="50" t="e">
        <f t="shared" si="1"/>
        <v>#DIV/0!</v>
      </c>
    </row>
    <row r="106" spans="1:5" ht="97.5" customHeight="1" x14ac:dyDescent="0.3">
      <c r="A106" s="52" t="s">
        <v>155</v>
      </c>
      <c r="B106" s="54" t="s">
        <v>52</v>
      </c>
      <c r="C106" s="49">
        <f>C107</f>
        <v>0.7</v>
      </c>
      <c r="D106" s="49">
        <f>D107</f>
        <v>0.7</v>
      </c>
      <c r="E106" s="50">
        <f t="shared" si="1"/>
        <v>1</v>
      </c>
    </row>
    <row r="107" spans="1:5" ht="95.25" customHeight="1" x14ac:dyDescent="0.3">
      <c r="A107" s="52" t="s">
        <v>156</v>
      </c>
      <c r="B107" s="54" t="s">
        <v>157</v>
      </c>
      <c r="C107" s="49">
        <f>C108</f>
        <v>0.7</v>
      </c>
      <c r="D107" s="49">
        <f>D108</f>
        <v>0.7</v>
      </c>
      <c r="E107" s="50">
        <f t="shared" si="1"/>
        <v>1</v>
      </c>
    </row>
    <row r="108" spans="1:5" ht="65.25" customHeight="1" x14ac:dyDescent="0.3">
      <c r="A108" s="52" t="s">
        <v>158</v>
      </c>
      <c r="B108" s="54" t="s">
        <v>159</v>
      </c>
      <c r="C108" s="49">
        <v>0.7</v>
      </c>
      <c r="D108" s="49">
        <v>0.7</v>
      </c>
      <c r="E108" s="50">
        <f t="shared" si="1"/>
        <v>1</v>
      </c>
    </row>
    <row r="109" spans="1:5" ht="32.25" hidden="1" customHeight="1" x14ac:dyDescent="0.3">
      <c r="A109" s="39" t="s">
        <v>24</v>
      </c>
      <c r="B109" s="36" t="s">
        <v>25</v>
      </c>
      <c r="C109" s="37">
        <f>C110</f>
        <v>0</v>
      </c>
      <c r="D109" s="37">
        <f>D110</f>
        <v>0</v>
      </c>
      <c r="E109" s="38" t="e">
        <f t="shared" ref="E109:E115" si="2">D109/C109</f>
        <v>#DIV/0!</v>
      </c>
    </row>
    <row r="110" spans="1:5" ht="18.75" hidden="1" customHeight="1" x14ac:dyDescent="0.3">
      <c r="A110" s="39" t="s">
        <v>26</v>
      </c>
      <c r="B110" s="36" t="s">
        <v>27</v>
      </c>
      <c r="C110" s="37">
        <v>0</v>
      </c>
      <c r="D110" s="37">
        <v>0</v>
      </c>
      <c r="E110" s="38" t="e">
        <f t="shared" si="2"/>
        <v>#DIV/0!</v>
      </c>
    </row>
    <row r="111" spans="1:5" ht="48" hidden="1" customHeight="1" x14ac:dyDescent="0.3">
      <c r="A111" s="40" t="s">
        <v>69</v>
      </c>
      <c r="B111" s="41" t="s">
        <v>71</v>
      </c>
      <c r="C111" s="42">
        <f>C112</f>
        <v>0</v>
      </c>
      <c r="D111" s="42">
        <f>D112</f>
        <v>0</v>
      </c>
      <c r="E111" s="38" t="e">
        <f t="shared" si="2"/>
        <v>#DIV/0!</v>
      </c>
    </row>
    <row r="112" spans="1:5" ht="46.5" hidden="1" customHeight="1" x14ac:dyDescent="0.3">
      <c r="A112" s="40" t="s">
        <v>78</v>
      </c>
      <c r="B112" s="41" t="s">
        <v>70</v>
      </c>
      <c r="C112" s="42">
        <v>0</v>
      </c>
      <c r="D112" s="42">
        <v>0</v>
      </c>
      <c r="E112" s="38" t="e">
        <f t="shared" si="2"/>
        <v>#DIV/0!</v>
      </c>
    </row>
    <row r="113" spans="1:6" ht="66" hidden="1" customHeight="1" x14ac:dyDescent="0.3">
      <c r="A113" s="40" t="s">
        <v>84</v>
      </c>
      <c r="B113" s="41" t="s">
        <v>83</v>
      </c>
      <c r="C113" s="42">
        <f>C114</f>
        <v>0</v>
      </c>
      <c r="D113" s="42">
        <f>D114</f>
        <v>0</v>
      </c>
      <c r="E113" s="38" t="e">
        <f t="shared" si="2"/>
        <v>#DIV/0!</v>
      </c>
    </row>
    <row r="114" spans="1:6" ht="34.5" hidden="1" customHeight="1" x14ac:dyDescent="0.3">
      <c r="A114" s="40" t="s">
        <v>86</v>
      </c>
      <c r="B114" s="41" t="s">
        <v>85</v>
      </c>
      <c r="C114" s="42">
        <v>0</v>
      </c>
      <c r="D114" s="42">
        <v>0</v>
      </c>
      <c r="E114" s="38" t="e">
        <f t="shared" si="2"/>
        <v>#DIV/0!</v>
      </c>
    </row>
    <row r="115" spans="1:6" ht="33.75" hidden="1" customHeight="1" x14ac:dyDescent="0.3">
      <c r="A115" s="40" t="s">
        <v>79</v>
      </c>
      <c r="B115" s="41"/>
      <c r="C115" s="42"/>
      <c r="D115" s="42"/>
      <c r="E115" s="38" t="e">
        <f t="shared" si="2"/>
        <v>#DIV/0!</v>
      </c>
    </row>
    <row r="116" spans="1:6" ht="63" hidden="1" customHeight="1" x14ac:dyDescent="0.3">
      <c r="A116" s="40" t="s">
        <v>44</v>
      </c>
      <c r="B116" s="41" t="s">
        <v>53</v>
      </c>
      <c r="C116" s="42"/>
      <c r="D116" s="42"/>
      <c r="E116" s="38" t="e">
        <f t="shared" ref="E116" si="3">D116/C116</f>
        <v>#DIV/0!</v>
      </c>
      <c r="F116" s="2"/>
    </row>
    <row r="117" spans="1:6" ht="111.75" customHeight="1" x14ac:dyDescent="0.3">
      <c r="A117" s="45" t="s">
        <v>193</v>
      </c>
      <c r="B117" s="46"/>
      <c r="C117" s="63" t="s">
        <v>97</v>
      </c>
      <c r="D117" s="63"/>
      <c r="E117" s="63"/>
    </row>
    <row r="118" spans="1:6" ht="51" customHeight="1" x14ac:dyDescent="0.3">
      <c r="A118" s="21"/>
      <c r="B118" s="10"/>
      <c r="C118" s="11"/>
      <c r="D118" s="11"/>
    </row>
    <row r="119" spans="1:6" ht="36.75" customHeight="1" x14ac:dyDescent="0.3">
      <c r="A119" s="21"/>
      <c r="B119" s="17"/>
      <c r="C119" s="13"/>
      <c r="D119" s="13"/>
    </row>
    <row r="120" spans="1:6" ht="28.5" hidden="1" customHeight="1" x14ac:dyDescent="0.3">
      <c r="A120" s="23" t="s">
        <v>63</v>
      </c>
      <c r="B120" s="17"/>
      <c r="C120" s="13"/>
      <c r="D120" s="25" t="s">
        <v>72</v>
      </c>
    </row>
    <row r="121" spans="1:6" ht="16.5" customHeight="1" x14ac:dyDescent="0.3">
      <c r="A121" s="24"/>
      <c r="B121" s="17"/>
      <c r="C121" s="13"/>
      <c r="D121" s="18"/>
    </row>
    <row r="122" spans="1:6" ht="84.75" customHeight="1" x14ac:dyDescent="0.3">
      <c r="A122" s="21"/>
      <c r="B122" s="17"/>
      <c r="C122" s="13"/>
      <c r="D122" s="13"/>
    </row>
    <row r="123" spans="1:6" ht="75.75" customHeight="1" x14ac:dyDescent="0.3">
      <c r="A123" s="21"/>
      <c r="B123" s="17"/>
      <c r="C123" s="13"/>
      <c r="D123" s="13"/>
    </row>
    <row r="124" spans="1:6" x14ac:dyDescent="0.3">
      <c r="A124" s="21"/>
      <c r="B124" s="17"/>
      <c r="C124" s="13"/>
      <c r="D124" s="13"/>
    </row>
    <row r="125" spans="1:6" x14ac:dyDescent="0.3">
      <c r="A125" s="21"/>
      <c r="B125" s="17"/>
      <c r="C125" s="13"/>
      <c r="D125" s="13"/>
    </row>
    <row r="126" spans="1:6" x14ac:dyDescent="0.3">
      <c r="A126" s="21"/>
      <c r="B126" s="17"/>
      <c r="C126" s="13"/>
      <c r="D126" s="13"/>
    </row>
    <row r="127" spans="1:6" x14ac:dyDescent="0.3">
      <c r="A127" s="21"/>
      <c r="B127" s="17"/>
      <c r="C127" s="13"/>
      <c r="D127" s="13"/>
    </row>
    <row r="128" spans="1:6" x14ac:dyDescent="0.3">
      <c r="A128" s="21"/>
      <c r="B128" s="17"/>
      <c r="C128" s="13"/>
      <c r="D128" s="13"/>
    </row>
    <row r="129" spans="1:4" x14ac:dyDescent="0.3">
      <c r="A129" s="21"/>
      <c r="B129" s="17"/>
      <c r="C129" s="13"/>
      <c r="D129" s="13"/>
    </row>
    <row r="130" spans="1:4" x14ac:dyDescent="0.3">
      <c r="A130" s="21"/>
    </row>
    <row r="131" spans="1:4" x14ac:dyDescent="0.3">
      <c r="A131" s="21"/>
    </row>
    <row r="132" spans="1:4" x14ac:dyDescent="0.3">
      <c r="A132" s="21"/>
    </row>
    <row r="133" spans="1:4" x14ac:dyDescent="0.3">
      <c r="A133" s="21"/>
    </row>
    <row r="134" spans="1:4" x14ac:dyDescent="0.3">
      <c r="A134" s="21"/>
    </row>
    <row r="135" spans="1:4" x14ac:dyDescent="0.3">
      <c r="A135" s="21"/>
    </row>
    <row r="136" spans="1:4" x14ac:dyDescent="0.3">
      <c r="A136" s="21"/>
    </row>
    <row r="137" spans="1:4" x14ac:dyDescent="0.3">
      <c r="A137" s="21"/>
    </row>
    <row r="138" spans="1:4" x14ac:dyDescent="0.3">
      <c r="A138" s="21"/>
    </row>
    <row r="139" spans="1:4" x14ac:dyDescent="0.3">
      <c r="A139" s="21"/>
    </row>
  </sheetData>
  <mergeCells count="7">
    <mergeCell ref="C117:E117"/>
    <mergeCell ref="A11:D11"/>
    <mergeCell ref="A15:D15"/>
    <mergeCell ref="A16:D16"/>
    <mergeCell ref="A13:D13"/>
    <mergeCell ref="A12:D12"/>
    <mergeCell ref="A14:D14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rowBreaks count="7" manualBreakCount="7">
    <brk id="30" max="4" man="1"/>
    <brk id="44" max="4" man="1"/>
    <brk id="61" max="4" man="1"/>
    <brk id="77" max="4" man="1"/>
    <brk id="106" max="4" man="1"/>
    <brk id="117" max="3" man="1"/>
    <brk id="12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ФинУпр администрации МО ТР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vedbud</dc:creator>
  <cp:lastModifiedBy>Нагучева Зарина Васильевна</cp:lastModifiedBy>
  <cp:lastPrinted>2025-04-24T11:08:26Z</cp:lastPrinted>
  <dcterms:created xsi:type="dcterms:W3CDTF">2014-03-25T10:12:32Z</dcterms:created>
  <dcterms:modified xsi:type="dcterms:W3CDTF">2025-06-30T13:30:02Z</dcterms:modified>
</cp:coreProperties>
</file>