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22695" windowHeight="10680"/>
  </bookViews>
  <sheets>
    <sheet name="Лист1" sheetId="1" r:id="rId1"/>
  </sheets>
  <definedNames>
    <definedName name="_xlnm._FilterDatabase" localSheetId="0" hidden="1">Лист1!$A$19:$I$139</definedName>
    <definedName name="_xlnm.Print_Titles" localSheetId="0">Лист1!$19:$19</definedName>
    <definedName name="_xlnm.Print_Area" localSheetId="0">Лист1!$A$2:$E$139</definedName>
  </definedNames>
  <calcPr calcId="144525"/>
</workbook>
</file>

<file path=xl/calcChain.xml><?xml version="1.0" encoding="utf-8"?>
<calcChain xmlns="http://schemas.openxmlformats.org/spreadsheetml/2006/main">
  <c r="D40" i="1" l="1"/>
  <c r="D98" i="1"/>
  <c r="D97" i="1" s="1"/>
  <c r="C98" i="1" l="1"/>
  <c r="C97" i="1" s="1"/>
  <c r="D124" i="1"/>
  <c r="C124" i="1"/>
  <c r="E24" i="1" l="1"/>
  <c r="E25" i="1"/>
  <c r="E26" i="1"/>
  <c r="E27" i="1"/>
  <c r="E29" i="1"/>
  <c r="E30" i="1"/>
  <c r="E31" i="1"/>
  <c r="E32" i="1"/>
  <c r="E35" i="1"/>
  <c r="E37" i="1"/>
  <c r="E38" i="1"/>
  <c r="E39" i="1"/>
  <c r="E40" i="1"/>
  <c r="E42" i="1"/>
  <c r="E43" i="1"/>
  <c r="E44" i="1"/>
  <c r="E47" i="1"/>
  <c r="E48" i="1"/>
  <c r="E50" i="1"/>
  <c r="E51" i="1"/>
  <c r="E52" i="1"/>
  <c r="E58" i="1"/>
  <c r="E63" i="1"/>
  <c r="E66" i="1"/>
  <c r="E68" i="1"/>
  <c r="E69" i="1"/>
  <c r="E70" i="1"/>
  <c r="E71" i="1"/>
  <c r="E73" i="1"/>
  <c r="E74" i="1"/>
  <c r="E76" i="1"/>
  <c r="E82" i="1"/>
  <c r="E83" i="1"/>
  <c r="E84" i="1"/>
  <c r="E85" i="1"/>
  <c r="E86" i="1"/>
  <c r="E88" i="1"/>
  <c r="E89" i="1"/>
  <c r="E90" i="1"/>
  <c r="E92" i="1"/>
  <c r="E93" i="1"/>
  <c r="E94" i="1"/>
  <c r="E97" i="1"/>
  <c r="E98" i="1"/>
  <c r="E99" i="1"/>
  <c r="E100" i="1"/>
  <c r="E101" i="1"/>
  <c r="E102" i="1"/>
  <c r="E103" i="1"/>
  <c r="E109" i="1"/>
  <c r="E110" i="1"/>
  <c r="E111" i="1"/>
  <c r="E112" i="1"/>
  <c r="E113" i="1"/>
  <c r="E114" i="1"/>
  <c r="E115" i="1"/>
  <c r="E116" i="1"/>
  <c r="E117" i="1"/>
  <c r="E119" i="1"/>
  <c r="E123" i="1"/>
  <c r="E124" i="1"/>
  <c r="E128" i="1"/>
  <c r="E129" i="1"/>
  <c r="E130" i="1"/>
  <c r="D118" i="1" l="1"/>
  <c r="C118" i="1"/>
  <c r="C96" i="1" s="1"/>
  <c r="C87" i="1"/>
  <c r="D91" i="1"/>
  <c r="C91" i="1"/>
  <c r="D75" i="1"/>
  <c r="C75" i="1"/>
  <c r="D23" i="1"/>
  <c r="C23" i="1"/>
  <c r="D87" i="1"/>
  <c r="C67" i="1"/>
  <c r="D67" i="1"/>
  <c r="E67" i="1" s="1"/>
  <c r="D96" i="1" l="1"/>
  <c r="E96" i="1" s="1"/>
  <c r="E118" i="1"/>
  <c r="E23" i="1"/>
  <c r="E75" i="1"/>
  <c r="E91" i="1"/>
  <c r="E87" i="1"/>
  <c r="D62" i="1" l="1"/>
  <c r="C62" i="1"/>
  <c r="D64" i="1"/>
  <c r="C64" i="1"/>
  <c r="D46" i="1"/>
  <c r="C46" i="1"/>
  <c r="E64" i="1" l="1"/>
  <c r="C61" i="1"/>
  <c r="E46" i="1"/>
  <c r="E62" i="1"/>
  <c r="D61" i="1"/>
  <c r="C49" i="1"/>
  <c r="D34" i="1"/>
  <c r="C34" i="1"/>
  <c r="C22" i="1"/>
  <c r="E61" i="1" l="1"/>
  <c r="D33" i="1"/>
  <c r="E34" i="1"/>
  <c r="C33" i="1"/>
  <c r="D45" i="1"/>
  <c r="D49" i="1"/>
  <c r="E49" i="1" s="1"/>
  <c r="C45" i="1"/>
  <c r="E45" i="1" l="1"/>
  <c r="E33" i="1"/>
  <c r="C72" i="1"/>
  <c r="C57" i="1" s="1"/>
  <c r="C21" i="1" s="1"/>
  <c r="C20" i="1" s="1"/>
  <c r="D72" i="1"/>
  <c r="E72" i="1" l="1"/>
  <c r="D57" i="1"/>
  <c r="E57" i="1" s="1"/>
  <c r="D22" i="1"/>
  <c r="E22" i="1" l="1"/>
  <c r="D21" i="1"/>
  <c r="C125" i="1"/>
  <c r="E21" i="1" l="1"/>
  <c r="D20" i="1"/>
  <c r="D135" i="1"/>
  <c r="C135" i="1"/>
  <c r="D108" i="1" l="1"/>
  <c r="C108" i="1"/>
  <c r="D106" i="1"/>
  <c r="C106" i="1"/>
  <c r="E108" i="1" l="1"/>
  <c r="D133" i="1"/>
  <c r="C133" i="1"/>
  <c r="D125" i="1"/>
  <c r="D121" i="1"/>
  <c r="C121" i="1"/>
  <c r="D104" i="1"/>
  <c r="C104" i="1"/>
  <c r="C131" i="1" l="1"/>
  <c r="C53" i="1" l="1"/>
  <c r="D56" i="1"/>
  <c r="D53" i="1"/>
  <c r="D131" i="1" l="1"/>
  <c r="E20" i="1" l="1"/>
</calcChain>
</file>

<file path=xl/sharedStrings.xml><?xml version="1.0" encoding="utf-8"?>
<sst xmlns="http://schemas.openxmlformats.org/spreadsheetml/2006/main" count="290" uniqueCount="240">
  <si>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</si>
  <si>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</si>
  <si>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</si>
  <si>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</si>
  <si>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</si>
  <si>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</si>
  <si>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</si>
  <si>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</si>
  <si>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</si>
  <si>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</si>
  <si>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</si>
  <si>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</si>
  <si>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</si>
  <si>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</si>
  <si>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</si>
  <si>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</si>
  <si>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</si>
  <si>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</si>
  <si>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</si>
  <si>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</si>
  <si>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</si>
  <si>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</si>
  <si>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</si>
  <si>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</si>
  <si>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1 14 00000 00 0000 000</t>
  </si>
  <si>
    <t>1 16 00000 00 0000 000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</si>
  <si>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</si>
  <si>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</si>
  <si>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</si>
  <si>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</si>
  <si>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</si>
  <si>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</si>
  <si>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Прочие субсидии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</si>
  <si>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</si>
  <si>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</si>
  <si>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2 18 00000 00 0000 000</t>
  </si>
  <si>
    <t xml:space="preserve">Исполнение                        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</si>
  <si>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</si>
  <si>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</si>
  <si>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</si>
  <si>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</si>
  <si>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</si>
  <si>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</si>
  <si>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</si>
  <si>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</si>
  <si>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</si>
  <si>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</si>
  <si>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</si>
  <si>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1 01 02050 01 0000 110</t>
  </si>
  <si>
    <t>1 14 02053 05 0000 410</t>
  </si>
  <si>
    <t>114 02053 05 0000 440</t>
  </si>
  <si>
    <t>2 02 20000 00 0000 150</t>
  </si>
  <si>
    <t>2 02 29999 00 0000 150</t>
  </si>
  <si>
    <t>2 02 30000 00 0000 150</t>
  </si>
  <si>
    <t>2 02 30024 00 0000 150</t>
  </si>
  <si>
    <t>2 02 40000 00 0000 150</t>
  </si>
  <si>
    <t>2 02 40014 00 0000 150</t>
  </si>
  <si>
    <t>2 18 00000 00 0000 150</t>
  </si>
  <si>
    <t>2 18 60010 05 0000 150</t>
  </si>
  <si>
    <t>1 06 00000 00 0000 000</t>
  </si>
  <si>
    <t>1 16 01100 01 0000 140</t>
  </si>
  <si>
    <t>1 16 01103 01 0000 140</t>
  </si>
  <si>
    <t>1 16 01154 01 0000 140</t>
  </si>
  <si>
    <t xml:space="preserve"> </t>
  </si>
  <si>
    <t>1 16 01160 01 0000 140</t>
  </si>
  <si>
    <t>1 16 01163 01 0000 140</t>
  </si>
  <si>
    <t>1 16 01180 01 0000 140</t>
  </si>
  <si>
    <t>1 16 01183 01 0000 140</t>
  </si>
  <si>
    <t>1 16 07000 00 0000 140</t>
  </si>
  <si>
    <t>2 02 49999 00 0000 150</t>
  </si>
  <si>
    <t>Прочие межбюджетные трансферты, передаваемые бюджетам</t>
  </si>
  <si>
    <t>Административные штрафы, установленные главой 15 Кодексом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</si>
  <si>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Начальник 
финансового управления
администрации муниципального 
образования Туапсинский район</t>
  </si>
  <si>
    <t>1 01 02080 01 0000 110</t>
  </si>
  <si>
    <t>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</si>
  <si>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</si>
  <si>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1 16 01113 01 0000 140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</si>
  <si>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</si>
  <si>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</si>
  <si>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</si>
  <si>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</si>
  <si>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</si>
  <si>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</si>
  <si>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</si>
  <si>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</si>
  <si>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</si>
  <si>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</si>
  <si>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</si>
  <si>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</si>
  <si>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</si>
  <si>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</si>
  <si>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</si>
  <si>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</si>
  <si>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</si>
  <si>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</si>
  <si>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</si>
  <si>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</si>
  <si>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</si>
  <si>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</si>
  <si>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</si>
  <si>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</si>
  <si>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</si>
  <si>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2 07 00000 00 0000 000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</si>
  <si>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</si>
  <si>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</si>
  <si>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</si>
  <si>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</si>
  <si>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</si>
  <si>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</si>
  <si>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</si>
  <si>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</si>
  <si>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</si>
  <si>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</si>
  <si>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</si>
  <si>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</si>
  <si>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физических лиц в отношении доходов от долевого участия в организации, полученных в виде дивидендов)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</si>
  <si>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правонарушениях, за административные правонарушения против порядка управления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</si>
  <si>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</si>
  <si>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</si>
  <si>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</si>
  <si>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</si>
  <si>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</si>
  <si>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</si>
  <si>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</si>
  <si>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</si>
  <si>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</si>
  <si>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</si>
  <si>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</si>
  <si>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</si>
  <si>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</si>
  <si>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</si>
  <si>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</si>
  <si>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</si>
  <si>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1 11 05030 00 0000 120</t>
  </si>
  <si>
    <t>1 01 02140 01 0000 110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</si>
  <si>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</si>
  <si>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</si>
  <si>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</si>
  <si>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</si>
  <si>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</si>
  <si>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</si>
  <si>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</si>
  <si>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</si>
  <si>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</si>
  <si>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</si>
  <si>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</si>
  <si>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ИСПОЛЬЗОВАНИЯ ИМУЩЕСТВА, НАХОДЯЩЕГОСЯ В ГОСУДАРСТВЕННОЙ И МУНИЦИПАЛЬНОЙ СОБСТВЕННОСТИ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</si>
  <si>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</si>
  <si>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</si>
  <si>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</si>
  <si>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</si>
  <si>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</si>
  <si>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</si>
  <si>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</si>
  <si>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</si>
  <si>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</si>
  <si>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</si>
  <si>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</si>
  <si>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</si>
  <si>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</si>
  <si>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</si>
  <si>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</si>
  <si>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</si>
  <si>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</si>
  <si>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</si>
  <si>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</si>
  <si>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</si>
  <si>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</si>
  <si>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Прочие доходы от компенсации затрат бюджетов сельских поселений</t>
  </si>
  <si>
    <t>1 13 02995 10 0000 130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</si>
  <si>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</si>
  <si>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</si>
  <si>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</si>
  <si>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</si>
  <si>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1 16 07010 00 0000 140</t>
  </si>
  <si>
    <t>1 16 07010 10 0000 140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</si>
  <si>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</si>
  <si>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</si>
  <si>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</si>
  <si>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</si>
  <si>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</si>
  <si>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сельских поселений на софинансирование капитальных вложений в объекты муниципальной собственности</t>
  </si>
  <si>
    <t>2 02 20077 10 0000 150</t>
  </si>
  <si>
    <t>Прочие субсидии бюджетам сельских поселений</t>
  </si>
  <si>
    <t>2 02 29999 10 0000 150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</si>
  <si>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</si>
  <si>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</si>
  <si>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</si>
  <si>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</si>
  <si>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</si>
  <si>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</si>
  <si>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</si>
  <si>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</si>
  <si>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</si>
  <si>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</si>
  <si>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</si>
  <si>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</si>
  <si>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Прочие безвозмездные поступления в бюджеты сельских поселений</t>
  </si>
  <si>
    <t>2 07 05000 10 0000 150</t>
  </si>
  <si>
    <t>2 07 05030 10 0000 150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</si>
  <si>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</si>
  <si>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</si>
  <si>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</si>
  <si>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</si>
  <si>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</si>
  <si>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</si>
  <si>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</si>
  <si>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</si>
  <si>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</si>
  <si>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</si>
  <si>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1 14 02050 10 0000 440</t>
  </si>
  <si>
    <t>1 14 02053 10 0000 440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</si>
  <si>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</si>
  <si>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</si>
  <si>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    (тыс. рублей)</t>
  </si>
  <si>
    <t>1 11 05025 10 0000 120</t>
  </si>
  <si>
    <t>1 11 09000 00 0000 120</t>
  </si>
  <si>
    <t>1 11 09040 00 0000 120</t>
  </si>
  <si>
    <t xml:space="preserve"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</si>
  <si>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</si>
  <si>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>Начальник финансового
управления администрации
Туапсинского муниципального округа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</si>
  <si>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</si>
  <si>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</si>
  <si>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дифференцированных нормативов отчислений в местные бюджеты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</si>
  <si>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</si>
  <si>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</si>
  <si>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</t>
  </si>
  <si>
    <t>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</si>
  <si>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</t>
  </si>
  <si>
    <t>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</si>
  <si>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</t>
  </si>
  <si>
    <t>муниципальным органом, казенным учреждением сельского поселения</t>
  </si>
  <si>
    <t>ИСПОЛНЕНИЕ</t>
  </si>
  <si>
    <t>-</t>
  </si>
  <si>
    <t xml:space="preserve">по доходам бюджета Небугского сельского  </t>
  </si>
  <si>
    <t xml:space="preserve">поселения Туапсинского района по кодам сектора </t>
  </si>
  <si>
    <t xml:space="preserve">видов доходов, подвидов доходов, классификации </t>
  </si>
  <si>
    <t xml:space="preserve"> операций государственного управления, относящихся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доходам местного бюджета за 2024 год</t>
  </si>
  <si>
    <t xml:space="preserve">Бюджет, утвержденный решением Совета муниципального образования Туапсинский муниципальный округ Краснодарского края от 20 декабря 2024 г. № 111 </t>
  </si>
  <si>
    <r>
      <t>Административные штрафы, установленные главой 16 Кодекса Российской Федерации об административных пра</t>
    </r>
    <r>
      <rPr>
        <i/>
        <sz val="12"/>
        <rFont val="Times New Roman"/>
        <family val="1"/>
        <charset val="204"/>
      </rPr>
      <t>в</t>
    </r>
    <r>
      <rPr>
        <sz val="12"/>
        <rFont val="Times New Roman"/>
        <family val="1"/>
        <charset val="204"/>
      </rPr>
      <t>онарушениях, за административные правонарушения в области таможенного дела (нарушение таможенных правил)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</si>
</sst>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4" fillId="0" borderId="0"/>
  </cellStyleXfs>
  <cellXfs count="77">
    <xf numFmtId="0" fontId="0" fillId="0" borderId="0" xfId="0"/>
    <xf numFmtId="0" fontId="3" fillId="18" borderId="0" xfId="1" applyFont="1" applyFill="1" applyBorder="1"/>
    <xf numFmtId="165" fontId="3" fillId="18" borderId="0" xfId="1" applyNumberFormat="1" applyFont="1" applyFill="1" applyBorder="1"/>
    <xf numFmtId="3" fontId="22" fillId="18" borderId="10" xfId="1" applyNumberFormat="1" applyFont="1" applyFill="1" applyBorder="1" applyAlignment="1">
      <alignment horizontal="center" vertical="top"/>
    </xf>
    <xf numFmtId="0" fontId="21" fillId="18" borderId="0" xfId="1" applyFont="1" applyFill="1"/>
    <xf numFmtId="0" fontId="22" fillId="18" borderId="10" xfId="1" applyNumberFormat="1" applyFont="1" applyFill="1" applyBorder="1" applyAlignment="1">
      <alignment horizontal="center" vertical="top" wrapText="1"/>
    </xf>
    <xf numFmtId="49" fontId="22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2" fillId="18" borderId="0" xfId="44" applyNumberFormat="1" applyFont="1" applyFill="1" applyBorder="1" applyAlignment="1" applyProtection="1">
      <alignment horizontal="center"/>
      <protection hidden="1"/>
    </xf>
    <xf numFmtId="0" fontId="23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1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1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3" fillId="18" borderId="0" xfId="0" applyFont="1" applyFill="1" applyAlignment="1">
      <alignment horizontal="center" vertical="top"/>
    </xf>
    <xf numFmtId="165" fontId="23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165" fontId="22" fillId="18" borderId="0" xfId="1" applyNumberFormat="1" applyFont="1" applyFill="1" applyAlignment="1">
      <alignment horizontal="right" vertical="top"/>
    </xf>
    <xf numFmtId="164" fontId="22" fillId="18" borderId="10" xfId="1" applyNumberFormat="1" applyFont="1" applyFill="1" applyBorder="1" applyAlignment="1">
      <alignment horizontal="center" vertical="top" wrapText="1"/>
    </xf>
    <xf numFmtId="165" fontId="22" fillId="18" borderId="10" xfId="1" applyNumberFormat="1" applyFont="1" applyFill="1" applyBorder="1" applyAlignment="1">
      <alignment horizontal="center" vertical="top" wrapText="1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22" fillId="18" borderId="10" xfId="1" applyFont="1" applyFill="1" applyBorder="1" applyAlignment="1">
      <alignment horizontal="center" vertical="top"/>
    </xf>
    <xf numFmtId="0" fontId="22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2" fillId="18" borderId="10" xfId="44" applyNumberFormat="1" applyFont="1" applyFill="1" applyBorder="1" applyAlignment="1" applyProtection="1">
      <alignment horizontal="center" vertical="top"/>
      <protection hidden="1"/>
    </xf>
    <xf numFmtId="165" fontId="22" fillId="18" borderId="10" xfId="44" applyNumberFormat="1" applyFont="1" applyFill="1" applyBorder="1" applyAlignment="1" applyProtection="1">
      <alignment horizontal="center" vertical="top"/>
      <protection hidden="1"/>
    </xf>
    <xf numFmtId="164" fontId="22" fillId="18" borderId="0" xfId="1" applyNumberFormat="1" applyFont="1" applyFill="1" applyBorder="1" applyAlignment="1">
      <alignment horizontal="left" vertical="top" wrapText="1"/>
    </xf>
    <xf numFmtId="0" fontId="22" fillId="18" borderId="0" xfId="1" applyFont="1" applyFill="1" applyBorder="1"/>
    <xf numFmtId="0" fontId="25" fillId="18" borderId="0" xfId="1" applyFont="1" applyFill="1" applyAlignment="1"/>
    <xf numFmtId="0" fontId="25" fillId="18" borderId="0" xfId="1" applyFont="1" applyFill="1"/>
    <xf numFmtId="0" fontId="26" fillId="18" borderId="0" xfId="0" applyFont="1" applyFill="1"/>
    <xf numFmtId="0" fontId="22" fillId="18" borderId="0" xfId="0" applyFont="1" applyFill="1"/>
    <xf numFmtId="0" fontId="28" fillId="18" borderId="0" xfId="1" applyFont="1" applyFill="1" applyBorder="1" applyAlignment="1">
      <alignment horizontal="left" vertical="top" wrapText="1"/>
    </xf>
    <xf numFmtId="0" fontId="28" fillId="18" borderId="0" xfId="1" applyFont="1" applyFill="1" applyBorder="1" applyAlignment="1">
      <alignment horizontal="center" vertical="top" wrapText="1"/>
    </xf>
    <xf numFmtId="165" fontId="28" fillId="18" borderId="0" xfId="1" applyNumberFormat="1" applyFont="1" applyFill="1" applyBorder="1" applyAlignment="1">
      <alignment horizontal="center" vertical="top" wrapText="1"/>
    </xf>
    <xf numFmtId="165" fontId="27" fillId="18" borderId="10" xfId="44" applyNumberFormat="1" applyFont="1" applyFill="1" applyBorder="1" applyAlignment="1" applyProtection="1">
      <alignment horizontal="center" vertical="top"/>
      <protection hidden="1"/>
    </xf>
    <xf numFmtId="166" fontId="22" fillId="18" borderId="10" xfId="1" applyNumberFormat="1" applyFont="1" applyFill="1" applyBorder="1" applyAlignment="1">
      <alignment horizontal="center" vertical="top"/>
    </xf>
    <xf numFmtId="0" fontId="27" fillId="18" borderId="10" xfId="0" applyFont="1" applyFill="1" applyBorder="1" applyAlignment="1">
      <alignment vertical="top"/>
    </xf>
    <xf numFmtId="0" fontId="27" fillId="18" borderId="10" xfId="0" applyFont="1" applyFill="1" applyBorder="1" applyAlignment="1">
      <alignment horizontal="center" vertical="top"/>
    </xf>
    <xf numFmtId="0" fontId="27" fillId="18" borderId="10" xfId="0" applyFont="1" applyFill="1" applyBorder="1" applyAlignment="1">
      <alignment vertical="top" wrapText="1"/>
    </xf>
    <xf numFmtId="164" fontId="27" fillId="18" borderId="10" xfId="44" applyNumberFormat="1" applyFont="1" applyFill="1" applyBorder="1" applyAlignment="1" applyProtection="1">
      <alignment horizontal="center" vertical="top"/>
      <protection hidden="1"/>
    </xf>
    <xf numFmtId="0" fontId="27" fillId="18" borderId="10" xfId="0" applyFont="1" applyFill="1" applyBorder="1" applyAlignment="1">
      <alignment wrapText="1"/>
    </xf>
    <xf numFmtId="0" fontId="27" fillId="18" borderId="10" xfId="0" applyFont="1" applyFill="1" applyBorder="1"/>
    <xf numFmtId="0" fontId="27" fillId="18" borderId="10" xfId="0" applyFont="1" applyFill="1" applyBorder="1" applyAlignment="1">
      <alignment horizontal="left" vertical="top" wrapText="1"/>
    </xf>
    <xf numFmtId="0" fontId="22" fillId="18" borderId="10" xfId="1" applyNumberFormat="1" applyFont="1" applyFill="1" applyBorder="1" applyAlignment="1">
      <alignment horizontal="left" vertical="top" wrapText="1"/>
    </xf>
    <xf numFmtId="164" fontId="22" fillId="18" borderId="10" xfId="1" applyNumberFormat="1" applyFont="1" applyFill="1" applyBorder="1" applyAlignment="1">
      <alignment horizontal="center" vertical="top"/>
    </xf>
    <xf numFmtId="0" fontId="27" fillId="18" borderId="10" xfId="0" applyFont="1" applyFill="1" applyBorder="1" applyAlignment="1">
      <alignment horizontal="justify" vertical="center" wrapText="1"/>
    </xf>
    <xf numFmtId="0" fontId="22" fillId="18" borderId="10" xfId="0" applyFont="1" applyFill="1" applyBorder="1" applyAlignment="1">
      <alignment horizontal="center" vertical="top"/>
    </xf>
    <xf numFmtId="164" fontId="27" fillId="18" borderId="10" xfId="0" applyNumberFormat="1" applyFont="1" applyFill="1" applyBorder="1" applyAlignment="1">
      <alignment horizontal="center" vertical="top"/>
    </xf>
    <xf numFmtId="0" fontId="27" fillId="18" borderId="10" xfId="44" applyNumberFormat="1" applyFont="1" applyFill="1" applyBorder="1" applyAlignment="1" applyProtection="1">
      <alignment horizontal="left" vertical="top" wrapText="1"/>
      <protection hidden="1"/>
    </xf>
    <xf numFmtId="0" fontId="27" fillId="18" borderId="11" xfId="0" applyFont="1" applyFill="1" applyBorder="1" applyAlignment="1">
      <alignment vertical="top" wrapText="1"/>
    </xf>
    <xf numFmtId="0" fontId="22" fillId="18" borderId="10" xfId="1" applyFont="1" applyFill="1" applyBorder="1" applyAlignment="1">
      <alignment horizontal="center" vertical="top" wrapText="1"/>
    </xf>
    <xf numFmtId="0" fontId="22" fillId="18" borderId="10" xfId="0" applyFont="1" applyFill="1" applyBorder="1" applyAlignment="1">
      <alignment vertical="top" wrapText="1"/>
    </xf>
    <xf numFmtId="165" fontId="22" fillId="18" borderId="10" xfId="0" applyNumberFormat="1" applyFont="1" applyFill="1" applyBorder="1" applyAlignment="1">
      <alignment horizontal="center" vertical="top"/>
    </xf>
    <xf numFmtId="0" fontId="22" fillId="18" borderId="10" xfId="0" applyFont="1" applyFill="1" applyBorder="1" applyAlignment="1">
      <alignment horizontal="left" vertical="top"/>
    </xf>
    <xf numFmtId="0" fontId="22" fillId="18" borderId="10" xfId="0" applyFont="1" applyFill="1" applyBorder="1" applyAlignment="1">
      <alignment vertical="top"/>
    </xf>
    <xf numFmtId="0" fontId="22" fillId="18" borderId="10" xfId="0" applyFont="1" applyFill="1" applyBorder="1" applyAlignment="1">
      <alignment wrapText="1"/>
    </xf>
    <xf numFmtId="0" fontId="22" fillId="18" borderId="10" xfId="0" applyFont="1" applyFill="1" applyBorder="1" applyAlignment="1">
      <alignment horizontal="left" vertical="top" wrapText="1"/>
    </xf>
    <xf numFmtId="0" fontId="22" fillId="18" borderId="12" xfId="0" applyFont="1" applyFill="1" applyBorder="1" applyAlignment="1">
      <alignment horizontal="center" vertical="top"/>
    </xf>
    <xf numFmtId="0" fontId="22" fillId="18" borderId="10" xfId="70" applyNumberFormat="1" applyFont="1" applyFill="1" applyBorder="1" applyAlignment="1">
      <alignment horizontal="left" vertical="top" wrapText="1"/>
    </xf>
    <xf numFmtId="0" fontId="22" fillId="18" borderId="10" xfId="70" applyNumberFormat="1" applyFont="1" applyFill="1" applyBorder="1" applyAlignment="1">
      <alignment horizontal="center" vertical="top"/>
    </xf>
    <xf numFmtId="165" fontId="22" fillId="18" borderId="10" xfId="70" applyNumberFormat="1" applyFont="1" applyFill="1" applyBorder="1" applyAlignment="1">
      <alignment horizontal="center" vertical="top"/>
    </xf>
    <xf numFmtId="0" fontId="22" fillId="18" borderId="10" xfId="0" applyFont="1" applyFill="1" applyBorder="1" applyAlignment="1">
      <alignment horizontal="center" vertical="top" wrapText="1"/>
    </xf>
    <xf numFmtId="164" fontId="22" fillId="18" borderId="10" xfId="44" applyNumberFormat="1" applyFont="1" applyFill="1" applyBorder="1" applyAlignment="1" applyProtection="1">
      <alignment horizontal="center" vertical="top" wrapText="1"/>
      <protection hidden="1"/>
    </xf>
    <xf numFmtId="0" fontId="22" fillId="18" borderId="10" xfId="0" applyFont="1" applyFill="1" applyBorder="1" applyAlignment="1">
      <alignment horizontal="justify" vertical="top" wrapText="1"/>
    </xf>
    <xf numFmtId="0" fontId="3" fillId="18" borderId="13" xfId="0" applyFont="1" applyFill="1" applyBorder="1" applyAlignment="1">
      <alignment horizontal="right"/>
    </xf>
    <xf numFmtId="0" fontId="28" fillId="18" borderId="0" xfId="1" applyFont="1" applyFill="1" applyBorder="1" applyAlignment="1">
      <alignment horizontal="center" vertical="top"/>
    </xf>
    <xf numFmtId="0" fontId="28" fillId="18" borderId="0" xfId="1" applyFont="1" applyFill="1" applyBorder="1" applyAlignment="1">
      <alignment horizontal="center" vertical="top" wrapText="1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758114</xdr:colOff>
      <xdr:row>1</xdr:row>
      <xdr:rowOff>4232</xdr:rowOff>
    </xdr:from>
    <xdr:to>
      <xdr:col>5</xdr:col>
      <xdr:colOff>53976</xdr:colOff>
      <xdr:row>10</xdr:row>
      <xdr:rowOff>57149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06583" y="81987"/>
          <a:ext cx="2979510" cy="20356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  <a:b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250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showWhiteSpace="0" view="pageBreakPreview" zoomScale="120" zoomScaleNormal="100" zoomScaleSheetLayoutView="120" workbookViewId="0">
      <selection activeCell="E16" sqref="E16"/>
    </sheetView>
  </sheetViews>
  <sheetFormatPr defaultColWidth="9.140625" defaultRowHeight="18.75" x14ac:dyDescent="0.3"/>
  <cols>
    <col min="1" max="1" width="48.5703125" style="22" customWidth="1"/>
    <col min="2" max="2" width="24.140625" style="19" bestFit="1" customWidth="1"/>
    <col min="3" max="3" width="26" style="20" customWidth="1"/>
    <col min="4" max="4" width="15" style="20" customWidth="1"/>
    <col min="5" max="5" width="14.28515625" style="39" customWidth="1"/>
    <col min="6" max="16384" width="9.140625" style="9"/>
  </cols>
  <sheetData>
    <row r="1" spans="1:6" ht="6" customHeight="1" x14ac:dyDescent="0.3">
      <c r="A1" s="21"/>
      <c r="B1" s="12"/>
      <c r="C1" s="13"/>
      <c r="D1" s="13"/>
      <c r="E1" s="35"/>
      <c r="F1" s="1"/>
    </row>
    <row r="2" spans="1:6" x14ac:dyDescent="0.3">
      <c r="A2" s="21"/>
      <c r="B2" s="12"/>
      <c r="C2" s="13"/>
      <c r="D2" s="13"/>
      <c r="E2" s="36"/>
      <c r="F2" s="1"/>
    </row>
    <row r="3" spans="1:6" x14ac:dyDescent="0.3">
      <c r="A3" s="21"/>
      <c r="B3" s="12"/>
      <c r="C3" s="13"/>
      <c r="D3" s="13"/>
      <c r="E3" s="36"/>
      <c r="F3" s="1"/>
    </row>
    <row r="4" spans="1:6" x14ac:dyDescent="0.3">
      <c r="A4" s="21"/>
      <c r="B4" s="12"/>
      <c r="C4" s="13"/>
      <c r="D4" s="13"/>
      <c r="E4" s="36"/>
      <c r="F4" s="1"/>
    </row>
    <row r="5" spans="1:6" x14ac:dyDescent="0.3">
      <c r="A5" s="21"/>
      <c r="B5" s="12"/>
      <c r="C5" s="13"/>
      <c r="D5" s="13"/>
      <c r="E5" s="36"/>
      <c r="F5" s="1"/>
    </row>
    <row r="6" spans="1:6" x14ac:dyDescent="0.3">
      <c r="A6" s="21"/>
      <c r="B6" s="14"/>
      <c r="C6" s="11"/>
      <c r="D6" s="13"/>
      <c r="E6" s="37"/>
      <c r="F6" s="1"/>
    </row>
    <row r="7" spans="1:6" x14ac:dyDescent="0.3">
      <c r="A7" s="21"/>
      <c r="B7" s="15"/>
      <c r="C7" s="16"/>
      <c r="D7" s="16"/>
      <c r="E7" s="36"/>
      <c r="F7" s="1"/>
    </row>
    <row r="8" spans="1:6" ht="13.5" customHeight="1" x14ac:dyDescent="0.3">
      <c r="A8" s="21"/>
      <c r="B8" s="10"/>
      <c r="C8" s="11"/>
      <c r="D8" s="11"/>
      <c r="E8" s="36"/>
      <c r="F8" s="1"/>
    </row>
    <row r="9" spans="1:6" ht="13.5" customHeight="1" x14ac:dyDescent="0.3">
      <c r="A9" s="21"/>
      <c r="B9" s="10"/>
      <c r="C9" s="11"/>
      <c r="D9" s="11"/>
      <c r="E9" s="36"/>
      <c r="F9" s="1"/>
    </row>
    <row r="10" spans="1:6" ht="13.5" customHeight="1" x14ac:dyDescent="0.3">
      <c r="A10" s="21"/>
      <c r="B10" s="10"/>
      <c r="C10" s="11"/>
      <c r="D10" s="11"/>
      <c r="E10" s="36"/>
      <c r="F10" s="1"/>
    </row>
    <row r="11" spans="1:6" x14ac:dyDescent="0.3">
      <c r="A11" s="75" t="s">
        <v>232</v>
      </c>
      <c r="B11" s="75"/>
      <c r="C11" s="75"/>
      <c r="D11" s="75"/>
      <c r="E11" s="75"/>
      <c r="F11" s="1"/>
    </row>
    <row r="12" spans="1:6" x14ac:dyDescent="0.3">
      <c r="A12" s="75" t="s">
        <v>234</v>
      </c>
      <c r="B12" s="75"/>
      <c r="C12" s="75"/>
      <c r="D12" s="75"/>
      <c r="E12" s="75"/>
      <c r="F12" s="1"/>
    </row>
    <row r="13" spans="1:6" ht="18.75" customHeight="1" x14ac:dyDescent="0.3">
      <c r="A13" s="76" t="s">
        <v>235</v>
      </c>
      <c r="B13" s="76"/>
      <c r="C13" s="76"/>
      <c r="D13" s="76"/>
      <c r="E13" s="76"/>
      <c r="F13" s="1"/>
    </row>
    <row r="14" spans="1:6" ht="18.75" customHeight="1" x14ac:dyDescent="0.3">
      <c r="A14" s="76" t="s">
        <v>236</v>
      </c>
      <c r="B14" s="76"/>
      <c r="C14" s="76"/>
      <c r="D14" s="76"/>
      <c r="E14" s="76"/>
      <c r="F14" s="1"/>
    </row>
    <row r="15" spans="1:6" ht="35.25" customHeight="1" x14ac:dyDescent="0.3">
      <c r="A15" s="76" t="s">
        <v>237</v>
      </c>
      <c r="B15" s="76"/>
      <c r="C15" s="76"/>
      <c r="D15" s="76"/>
      <c r="E15" s="76"/>
      <c r="F15" s="4"/>
    </row>
    <row r="16" spans="1:6" ht="16.5" customHeight="1" x14ac:dyDescent="0.3">
      <c r="A16" s="41"/>
      <c r="B16" s="42"/>
      <c r="C16" s="43"/>
      <c r="D16" s="43"/>
      <c r="E16" s="38"/>
      <c r="F16" s="4"/>
    </row>
    <row r="17" spans="1:6" x14ac:dyDescent="0.3">
      <c r="A17" s="21"/>
      <c r="B17" s="17"/>
      <c r="C17" s="13"/>
      <c r="E17" s="26" t="s">
        <v>214</v>
      </c>
      <c r="F17" s="4"/>
    </row>
    <row r="18" spans="1:6" ht="127.5" customHeight="1" x14ac:dyDescent="0.3">
      <c r="A18" s="27" t="s">
        <v>0</v>
      </c>
      <c r="B18" s="27" t="s">
        <v>1</v>
      </c>
      <c r="C18" s="28" t="s">
        <v>238</v>
      </c>
      <c r="D18" s="28" t="s">
        <v>36</v>
      </c>
      <c r="E18" s="60" t="s">
        <v>118</v>
      </c>
      <c r="F18" s="4"/>
    </row>
    <row r="19" spans="1:6" ht="14.25" customHeight="1" x14ac:dyDescent="0.3">
      <c r="A19" s="5">
        <v>1</v>
      </c>
      <c r="B19" s="6" t="s">
        <v>2</v>
      </c>
      <c r="C19" s="3">
        <v>3</v>
      </c>
      <c r="D19" s="3">
        <v>4</v>
      </c>
      <c r="E19" s="31">
        <v>5</v>
      </c>
      <c r="F19" s="4"/>
    </row>
    <row r="20" spans="1:6" x14ac:dyDescent="0.3">
      <c r="A20" s="53" t="s">
        <v>3</v>
      </c>
      <c r="B20" s="6" t="s">
        <v>233</v>
      </c>
      <c r="C20" s="44">
        <f>C21+C96</f>
        <v>156318.39999999999</v>
      </c>
      <c r="D20" s="44">
        <f>D21+D96</f>
        <v>190834.3</v>
      </c>
      <c r="E20" s="45">
        <f>D20/C20</f>
        <v>1.2208051003592666</v>
      </c>
      <c r="F20" s="4"/>
    </row>
    <row r="21" spans="1:6" x14ac:dyDescent="0.3">
      <c r="A21" s="53" t="s">
        <v>105</v>
      </c>
      <c r="B21" s="54" t="s">
        <v>4</v>
      </c>
      <c r="C21" s="34">
        <f>C22+C33+C45+C57+C75+C87+C91</f>
        <v>89603.8</v>
      </c>
      <c r="D21" s="34">
        <f>D22+D33+D45+D57+D75+D87+D91</f>
        <v>126924.8</v>
      </c>
      <c r="E21" s="45">
        <f t="shared" ref="E21:E87" si="0">D21/C21</f>
        <v>1.4165113533131408</v>
      </c>
      <c r="F21" s="7"/>
    </row>
    <row r="22" spans="1:6" x14ac:dyDescent="0.3">
      <c r="A22" s="32" t="s">
        <v>104</v>
      </c>
      <c r="B22" s="33" t="s">
        <v>5</v>
      </c>
      <c r="C22" s="34">
        <f>C23</f>
        <v>37925</v>
      </c>
      <c r="D22" s="34">
        <f>D23</f>
        <v>56110.6</v>
      </c>
      <c r="E22" s="45">
        <f t="shared" si="0"/>
        <v>1.4795148319050757</v>
      </c>
      <c r="F22" s="7"/>
    </row>
    <row r="23" spans="1:6" x14ac:dyDescent="0.3">
      <c r="A23" s="32" t="s">
        <v>6</v>
      </c>
      <c r="B23" s="33" t="s">
        <v>7</v>
      </c>
      <c r="C23" s="34">
        <f>C24+C25+C26+C28+C29+C30+C27+C32</f>
        <v>37925</v>
      </c>
      <c r="D23" s="34">
        <f>D24+D25+D26+D28+D29+D30+D27+D32</f>
        <v>56110.6</v>
      </c>
      <c r="E23" s="45">
        <f t="shared" si="0"/>
        <v>1.4795148319050757</v>
      </c>
    </row>
    <row r="24" spans="1:6" ht="141.75" x14ac:dyDescent="0.3">
      <c r="A24" s="32" t="s">
        <v>113</v>
      </c>
      <c r="B24" s="33" t="s">
        <v>8</v>
      </c>
      <c r="C24" s="34">
        <v>34910</v>
      </c>
      <c r="D24" s="34">
        <v>45548.3</v>
      </c>
      <c r="E24" s="45">
        <f t="shared" si="0"/>
        <v>1.3047350329418506</v>
      </c>
    </row>
    <row r="25" spans="1:6" ht="157.5" x14ac:dyDescent="0.3">
      <c r="A25" s="32" t="s">
        <v>103</v>
      </c>
      <c r="B25" s="33" t="s">
        <v>9</v>
      </c>
      <c r="C25" s="34">
        <v>244</v>
      </c>
      <c r="D25" s="34">
        <v>310.5</v>
      </c>
      <c r="E25" s="45">
        <f t="shared" si="0"/>
        <v>1.2725409836065573</v>
      </c>
    </row>
    <row r="26" spans="1:6" ht="112.5" customHeight="1" x14ac:dyDescent="0.3">
      <c r="A26" s="32" t="s">
        <v>225</v>
      </c>
      <c r="B26" s="33" t="s">
        <v>10</v>
      </c>
      <c r="C26" s="34">
        <v>1409</v>
      </c>
      <c r="D26" s="34">
        <v>1961.7</v>
      </c>
      <c r="E26" s="45">
        <f t="shared" si="0"/>
        <v>1.3922640170333571</v>
      </c>
    </row>
    <row r="27" spans="1:6" ht="111.75" customHeight="1" x14ac:dyDescent="0.3">
      <c r="A27" s="32" t="s">
        <v>110</v>
      </c>
      <c r="B27" s="33" t="s">
        <v>11</v>
      </c>
      <c r="C27" s="34">
        <v>315</v>
      </c>
      <c r="D27" s="34">
        <v>347.9</v>
      </c>
      <c r="E27" s="45">
        <f t="shared" si="0"/>
        <v>1.1044444444444443</v>
      </c>
    </row>
    <row r="28" spans="1:6" ht="144.75" customHeight="1" x14ac:dyDescent="0.3">
      <c r="A28" s="32" t="s">
        <v>85</v>
      </c>
      <c r="B28" s="33" t="s">
        <v>48</v>
      </c>
      <c r="C28" s="34">
        <v>0</v>
      </c>
      <c r="D28" s="34">
        <v>0</v>
      </c>
      <c r="E28" s="45">
        <v>0</v>
      </c>
    </row>
    <row r="29" spans="1:6" ht="193.5" customHeight="1" x14ac:dyDescent="0.3">
      <c r="A29" s="32" t="s">
        <v>115</v>
      </c>
      <c r="B29" s="33" t="s">
        <v>73</v>
      </c>
      <c r="C29" s="34">
        <v>691</v>
      </c>
      <c r="D29" s="34">
        <v>908.6</v>
      </c>
      <c r="E29" s="45">
        <f t="shared" si="0"/>
        <v>1.3149059334298119</v>
      </c>
    </row>
    <row r="30" spans="1:6" ht="93.75" customHeight="1" x14ac:dyDescent="0.3">
      <c r="A30" s="32" t="s">
        <v>221</v>
      </c>
      <c r="B30" s="33" t="s">
        <v>112</v>
      </c>
      <c r="C30" s="34">
        <v>157</v>
      </c>
      <c r="D30" s="34">
        <v>375.5</v>
      </c>
      <c r="E30" s="45">
        <f t="shared" si="0"/>
        <v>2.3917197452229297</v>
      </c>
    </row>
    <row r="31" spans="1:6" hidden="1" x14ac:dyDescent="0.3">
      <c r="A31" s="32"/>
      <c r="B31" s="33" t="s">
        <v>233</v>
      </c>
      <c r="C31" s="34" t="s">
        <v>233</v>
      </c>
      <c r="D31" s="34" t="s">
        <v>233</v>
      </c>
      <c r="E31" s="45" t="e">
        <f t="shared" si="0"/>
        <v>#VALUE!</v>
      </c>
    </row>
    <row r="32" spans="1:6" ht="95.25" x14ac:dyDescent="0.3">
      <c r="A32" s="50" t="s">
        <v>222</v>
      </c>
      <c r="B32" s="47" t="s">
        <v>134</v>
      </c>
      <c r="C32" s="34">
        <v>199</v>
      </c>
      <c r="D32" s="34">
        <v>6658.1</v>
      </c>
      <c r="E32" s="45">
        <f t="shared" si="0"/>
        <v>33.457788944723617</v>
      </c>
    </row>
    <row r="33" spans="1:5" ht="47.25" x14ac:dyDescent="0.3">
      <c r="A33" s="55" t="s">
        <v>176</v>
      </c>
      <c r="B33" s="33" t="s">
        <v>119</v>
      </c>
      <c r="C33" s="34">
        <f>C34</f>
        <v>2900.8</v>
      </c>
      <c r="D33" s="34">
        <f>D34</f>
        <v>3111.6</v>
      </c>
      <c r="E33" s="45">
        <f t="shared" si="0"/>
        <v>1.072669608383894</v>
      </c>
    </row>
    <row r="34" spans="1:5" ht="47.25" x14ac:dyDescent="0.3">
      <c r="A34" s="48" t="s">
        <v>177</v>
      </c>
      <c r="B34" s="33" t="s">
        <v>120</v>
      </c>
      <c r="C34" s="34">
        <f>C37+C39+C42+C44</f>
        <v>2900.8</v>
      </c>
      <c r="D34" s="34">
        <f>D37+D39+D42+D44</f>
        <v>3111.6</v>
      </c>
      <c r="E34" s="45">
        <f t="shared" si="0"/>
        <v>1.072669608383894</v>
      </c>
    </row>
    <row r="35" spans="1:5" ht="63.75" customHeight="1" x14ac:dyDescent="0.3">
      <c r="A35" s="48" t="s">
        <v>224</v>
      </c>
      <c r="B35" s="33" t="s">
        <v>121</v>
      </c>
      <c r="C35" s="34">
        <v>1527.9</v>
      </c>
      <c r="D35" s="34">
        <v>1607.6</v>
      </c>
      <c r="E35" s="45">
        <f t="shared" si="0"/>
        <v>1.0521630996792983</v>
      </c>
    </row>
    <row r="36" spans="1:5" ht="31.5" x14ac:dyDescent="0.3">
      <c r="A36" s="48" t="s">
        <v>223</v>
      </c>
      <c r="B36" s="33"/>
      <c r="C36" s="34"/>
      <c r="D36" s="34"/>
      <c r="E36" s="45"/>
    </row>
    <row r="37" spans="1:5" ht="141.75" customHeight="1" x14ac:dyDescent="0.3">
      <c r="A37" s="48" t="s">
        <v>135</v>
      </c>
      <c r="B37" s="33" t="s">
        <v>122</v>
      </c>
      <c r="C37" s="34">
        <v>1527.9</v>
      </c>
      <c r="D37" s="34">
        <v>1607.6</v>
      </c>
      <c r="E37" s="45">
        <f t="shared" si="0"/>
        <v>1.0521630996792983</v>
      </c>
    </row>
    <row r="38" spans="1:5" ht="109.5" customHeight="1" x14ac:dyDescent="0.3">
      <c r="A38" s="32" t="s">
        <v>136</v>
      </c>
      <c r="B38" s="33" t="s">
        <v>123</v>
      </c>
      <c r="C38" s="34">
        <v>7.2</v>
      </c>
      <c r="D38" s="34">
        <v>9.3000000000000007</v>
      </c>
      <c r="E38" s="45">
        <f t="shared" si="0"/>
        <v>1.2916666666666667</v>
      </c>
    </row>
    <row r="39" spans="1:5" ht="157.5" customHeight="1" x14ac:dyDescent="0.3">
      <c r="A39" s="48" t="s">
        <v>137</v>
      </c>
      <c r="B39" s="33" t="s">
        <v>124</v>
      </c>
      <c r="C39" s="34">
        <v>7.2</v>
      </c>
      <c r="D39" s="34">
        <v>9.3000000000000007</v>
      </c>
      <c r="E39" s="45">
        <f t="shared" si="0"/>
        <v>1.2916666666666667</v>
      </c>
    </row>
    <row r="40" spans="1:5" ht="77.25" customHeight="1" x14ac:dyDescent="0.3">
      <c r="A40" s="32" t="s">
        <v>226</v>
      </c>
      <c r="B40" s="33" t="s">
        <v>125</v>
      </c>
      <c r="C40" s="34">
        <v>1528.7</v>
      </c>
      <c r="D40" s="34">
        <f>D42</f>
        <v>1669.7</v>
      </c>
      <c r="E40" s="45">
        <f t="shared" si="0"/>
        <v>1.0922352325505331</v>
      </c>
    </row>
    <row r="41" spans="1:5" x14ac:dyDescent="0.3">
      <c r="A41" s="32" t="s">
        <v>227</v>
      </c>
      <c r="B41" s="33" t="s">
        <v>233</v>
      </c>
      <c r="C41" s="34" t="s">
        <v>233</v>
      </c>
      <c r="D41" s="34" t="s">
        <v>233</v>
      </c>
      <c r="E41" s="45" t="s">
        <v>233</v>
      </c>
    </row>
    <row r="42" spans="1:5" ht="141.75" customHeight="1" x14ac:dyDescent="0.3">
      <c r="A42" s="52" t="s">
        <v>138</v>
      </c>
      <c r="B42" s="33" t="s">
        <v>126</v>
      </c>
      <c r="C42" s="34">
        <v>1528.7</v>
      </c>
      <c r="D42" s="34">
        <v>1669.7</v>
      </c>
      <c r="E42" s="45">
        <f t="shared" si="0"/>
        <v>1.0922352325505331</v>
      </c>
    </row>
    <row r="43" spans="1:5" ht="94.5" x14ac:dyDescent="0.3">
      <c r="A43" s="52" t="s">
        <v>139</v>
      </c>
      <c r="B43" s="33" t="s">
        <v>127</v>
      </c>
      <c r="C43" s="34">
        <v>-163</v>
      </c>
      <c r="D43" s="34">
        <v>-175</v>
      </c>
      <c r="E43" s="45">
        <f t="shared" si="0"/>
        <v>1.0736196319018405</v>
      </c>
    </row>
    <row r="44" spans="1:5" ht="141.75" customHeight="1" x14ac:dyDescent="0.3">
      <c r="A44" s="32" t="s">
        <v>140</v>
      </c>
      <c r="B44" s="33" t="s">
        <v>128</v>
      </c>
      <c r="C44" s="34">
        <v>-163</v>
      </c>
      <c r="D44" s="34">
        <v>-175</v>
      </c>
      <c r="E44" s="45">
        <f t="shared" si="0"/>
        <v>1.0736196319018405</v>
      </c>
    </row>
    <row r="45" spans="1:5" ht="15.75" customHeight="1" x14ac:dyDescent="0.3">
      <c r="A45" s="32" t="s">
        <v>106</v>
      </c>
      <c r="B45" s="33" t="s">
        <v>59</v>
      </c>
      <c r="C45" s="34">
        <f>C46+C50+C52</f>
        <v>40568</v>
      </c>
      <c r="D45" s="34">
        <f>D46+D50+D52</f>
        <v>58706.400000000001</v>
      </c>
      <c r="E45" s="45">
        <f t="shared" si="0"/>
        <v>1.4471110234667719</v>
      </c>
    </row>
    <row r="46" spans="1:5" x14ac:dyDescent="0.3">
      <c r="A46" s="51" t="s">
        <v>178</v>
      </c>
      <c r="B46" s="33" t="s">
        <v>129</v>
      </c>
      <c r="C46" s="34">
        <f>C47</f>
        <v>14800</v>
      </c>
      <c r="D46" s="34">
        <f>D47</f>
        <v>17403.900000000001</v>
      </c>
      <c r="E46" s="45">
        <f t="shared" si="0"/>
        <v>1.1759391891891893</v>
      </c>
    </row>
    <row r="47" spans="1:5" ht="63" x14ac:dyDescent="0.3">
      <c r="A47" s="52" t="s">
        <v>207</v>
      </c>
      <c r="B47" s="47" t="s">
        <v>206</v>
      </c>
      <c r="C47" s="34">
        <v>14800</v>
      </c>
      <c r="D47" s="34">
        <v>17403.900000000001</v>
      </c>
      <c r="E47" s="45">
        <f t="shared" si="0"/>
        <v>1.1759391891891893</v>
      </c>
    </row>
    <row r="48" spans="1:5" x14ac:dyDescent="0.3">
      <c r="A48" s="32" t="s">
        <v>141</v>
      </c>
      <c r="B48" s="33" t="s">
        <v>131</v>
      </c>
      <c r="C48" s="34">
        <v>25768</v>
      </c>
      <c r="D48" s="34">
        <v>41302.6</v>
      </c>
      <c r="E48" s="45">
        <f t="shared" si="0"/>
        <v>1.602864017385905</v>
      </c>
    </row>
    <row r="49" spans="1:5" x14ac:dyDescent="0.3">
      <c r="A49" s="32" t="s">
        <v>142</v>
      </c>
      <c r="B49" s="33" t="s">
        <v>130</v>
      </c>
      <c r="C49" s="34">
        <f>C50</f>
        <v>14575</v>
      </c>
      <c r="D49" s="34">
        <f>D50</f>
        <v>26503.5</v>
      </c>
      <c r="E49" s="45">
        <f t="shared" si="0"/>
        <v>1.8184219554030874</v>
      </c>
    </row>
    <row r="50" spans="1:5" ht="47.25" x14ac:dyDescent="0.3">
      <c r="A50" s="32" t="s">
        <v>209</v>
      </c>
      <c r="B50" s="33" t="s">
        <v>208</v>
      </c>
      <c r="C50" s="34">
        <v>14575</v>
      </c>
      <c r="D50" s="34">
        <v>26503.5</v>
      </c>
      <c r="E50" s="45">
        <f t="shared" si="0"/>
        <v>1.8184219554030874</v>
      </c>
    </row>
    <row r="51" spans="1:5" x14ac:dyDescent="0.3">
      <c r="A51" s="32" t="s">
        <v>143</v>
      </c>
      <c r="B51" s="33" t="s">
        <v>132</v>
      </c>
      <c r="C51" s="34">
        <v>11193</v>
      </c>
      <c r="D51" s="34">
        <v>14799</v>
      </c>
      <c r="E51" s="45">
        <f t="shared" si="0"/>
        <v>1.3221656392388099</v>
      </c>
    </row>
    <row r="52" spans="1:5" ht="47.25" customHeight="1" x14ac:dyDescent="0.3">
      <c r="A52" s="48" t="s">
        <v>144</v>
      </c>
      <c r="B52" s="33" t="s">
        <v>145</v>
      </c>
      <c r="C52" s="34">
        <v>11193</v>
      </c>
      <c r="D52" s="34">
        <v>14799</v>
      </c>
      <c r="E52" s="45">
        <f t="shared" si="0"/>
        <v>1.3221656392388099</v>
      </c>
    </row>
    <row r="53" spans="1:5" ht="30" customHeight="1" x14ac:dyDescent="0.3">
      <c r="A53" s="32" t="s">
        <v>37</v>
      </c>
      <c r="B53" s="33" t="s">
        <v>38</v>
      </c>
      <c r="C53" s="34">
        <f>C54</f>
        <v>0</v>
      </c>
      <c r="D53" s="34">
        <f>D54</f>
        <v>0</v>
      </c>
      <c r="E53" s="45">
        <v>0</v>
      </c>
    </row>
    <row r="54" spans="1:5" ht="31.5" x14ac:dyDescent="0.3">
      <c r="A54" s="32" t="s">
        <v>39</v>
      </c>
      <c r="B54" s="33" t="s">
        <v>40</v>
      </c>
      <c r="C54" s="34">
        <v>0</v>
      </c>
      <c r="D54" s="34">
        <v>0</v>
      </c>
      <c r="E54" s="45">
        <v>0</v>
      </c>
    </row>
    <row r="55" spans="1:5" ht="63" x14ac:dyDescent="0.3">
      <c r="A55" s="32" t="s">
        <v>41</v>
      </c>
      <c r="B55" s="33" t="s">
        <v>44</v>
      </c>
      <c r="C55" s="34">
        <v>0</v>
      </c>
      <c r="D55" s="34">
        <v>0</v>
      </c>
      <c r="E55" s="45">
        <v>0</v>
      </c>
    </row>
    <row r="56" spans="1:5" ht="79.5" customHeight="1" x14ac:dyDescent="0.3">
      <c r="A56" s="32" t="s">
        <v>43</v>
      </c>
      <c r="B56" s="33" t="s">
        <v>42</v>
      </c>
      <c r="C56" s="34">
        <v>0</v>
      </c>
      <c r="D56" s="34">
        <f>112.75/1000</f>
        <v>0.11275</v>
      </c>
      <c r="E56" s="45">
        <v>0</v>
      </c>
    </row>
    <row r="57" spans="1:5" ht="47.25" customHeight="1" x14ac:dyDescent="0.3">
      <c r="A57" s="32" t="s">
        <v>146</v>
      </c>
      <c r="B57" s="33" t="s">
        <v>12</v>
      </c>
      <c r="C57" s="34">
        <f>C61+C69+C72</f>
        <v>5444</v>
      </c>
      <c r="D57" s="34">
        <f>D61+D69+D72</f>
        <v>5981.2</v>
      </c>
      <c r="E57" s="45">
        <f t="shared" si="0"/>
        <v>1.098677443056576</v>
      </c>
    </row>
    <row r="58" spans="1:5" hidden="1" x14ac:dyDescent="0.3">
      <c r="A58" s="32"/>
      <c r="B58" s="33" t="s">
        <v>233</v>
      </c>
      <c r="C58" s="34" t="s">
        <v>233</v>
      </c>
      <c r="D58" s="34" t="s">
        <v>233</v>
      </c>
      <c r="E58" s="45" t="e">
        <f t="shared" si="0"/>
        <v>#VALUE!</v>
      </c>
    </row>
    <row r="59" spans="1:5" ht="31.5" x14ac:dyDescent="0.3">
      <c r="A59" s="32" t="s">
        <v>13</v>
      </c>
      <c r="B59" s="33" t="s">
        <v>14</v>
      </c>
      <c r="C59" s="34" t="s">
        <v>233</v>
      </c>
      <c r="D59" s="34" t="s">
        <v>233</v>
      </c>
      <c r="E59" s="45" t="s">
        <v>233</v>
      </c>
    </row>
    <row r="60" spans="1:5" ht="47.25" x14ac:dyDescent="0.3">
      <c r="A60" s="32" t="s">
        <v>15</v>
      </c>
      <c r="B60" s="33" t="s">
        <v>16</v>
      </c>
      <c r="C60" s="34" t="s">
        <v>233</v>
      </c>
      <c r="D60" s="34" t="s">
        <v>233</v>
      </c>
      <c r="E60" s="45" t="s">
        <v>233</v>
      </c>
    </row>
    <row r="61" spans="1:5" ht="109.5" customHeight="1" x14ac:dyDescent="0.3">
      <c r="A61" s="32" t="s">
        <v>17</v>
      </c>
      <c r="B61" s="33" t="s">
        <v>18</v>
      </c>
      <c r="C61" s="34">
        <f>C62+C64+C67</f>
        <v>5284</v>
      </c>
      <c r="D61" s="34">
        <f>D62+D64+D67</f>
        <v>5819.9</v>
      </c>
      <c r="E61" s="45">
        <f t="shared" si="0"/>
        <v>1.1014193792581377</v>
      </c>
    </row>
    <row r="62" spans="1:5" ht="110.25" customHeight="1" x14ac:dyDescent="0.3">
      <c r="A62" s="32" t="s">
        <v>148</v>
      </c>
      <c r="B62" s="33" t="s">
        <v>147</v>
      </c>
      <c r="C62" s="34">
        <f>C63</f>
        <v>1975</v>
      </c>
      <c r="D62" s="34">
        <f>D63</f>
        <v>2186.1999999999998</v>
      </c>
      <c r="E62" s="45">
        <f t="shared" si="0"/>
        <v>1.1069367088607593</v>
      </c>
    </row>
    <row r="63" spans="1:5" ht="94.5" customHeight="1" x14ac:dyDescent="0.3">
      <c r="A63" s="32" t="s">
        <v>149</v>
      </c>
      <c r="B63" s="33" t="s">
        <v>215</v>
      </c>
      <c r="C63" s="34">
        <v>1975</v>
      </c>
      <c r="D63" s="34">
        <v>2186.1999999999998</v>
      </c>
      <c r="E63" s="45">
        <f t="shared" si="0"/>
        <v>1.1069367088607593</v>
      </c>
    </row>
    <row r="64" spans="1:5" ht="63" x14ac:dyDescent="0.3">
      <c r="A64" s="52" t="s">
        <v>228</v>
      </c>
      <c r="B64" s="33" t="s">
        <v>133</v>
      </c>
      <c r="C64" s="34">
        <f>C66</f>
        <v>484</v>
      </c>
      <c r="D64" s="34">
        <f>D66</f>
        <v>519.1</v>
      </c>
      <c r="E64" s="45">
        <f t="shared" si="0"/>
        <v>1.0725206611570248</v>
      </c>
    </row>
    <row r="65" spans="1:9" ht="48.75" customHeight="1" x14ac:dyDescent="0.3">
      <c r="A65" s="52" t="s">
        <v>229</v>
      </c>
      <c r="B65" s="33" t="s">
        <v>233</v>
      </c>
      <c r="C65" s="34" t="s">
        <v>233</v>
      </c>
      <c r="D65" s="34" t="s">
        <v>233</v>
      </c>
      <c r="E65" s="45" t="s">
        <v>233</v>
      </c>
    </row>
    <row r="66" spans="1:9" ht="78.75" customHeight="1" x14ac:dyDescent="0.3">
      <c r="A66" s="32" t="s">
        <v>213</v>
      </c>
      <c r="B66" s="33" t="s">
        <v>212</v>
      </c>
      <c r="C66" s="34">
        <v>484</v>
      </c>
      <c r="D66" s="34">
        <v>519.1</v>
      </c>
      <c r="E66" s="45">
        <f t="shared" si="0"/>
        <v>1.0725206611570248</v>
      </c>
    </row>
    <row r="67" spans="1:9" ht="46.5" customHeight="1" x14ac:dyDescent="0.3">
      <c r="A67" s="52" t="s">
        <v>151</v>
      </c>
      <c r="B67" s="47" t="s">
        <v>150</v>
      </c>
      <c r="C67" s="34">
        <f>C68</f>
        <v>2825</v>
      </c>
      <c r="D67" s="34">
        <f>D68</f>
        <v>3114.6</v>
      </c>
      <c r="E67" s="45">
        <f t="shared" si="0"/>
        <v>1.1025132743362831</v>
      </c>
    </row>
    <row r="68" spans="1:9" ht="47.25" x14ac:dyDescent="0.3">
      <c r="A68" s="52" t="s">
        <v>152</v>
      </c>
      <c r="B68" s="47" t="s">
        <v>153</v>
      </c>
      <c r="C68" s="34">
        <v>2825</v>
      </c>
      <c r="D68" s="34">
        <v>3114.6</v>
      </c>
      <c r="E68" s="45">
        <f t="shared" si="0"/>
        <v>1.1025132743362831</v>
      </c>
    </row>
    <row r="69" spans="1:9" ht="31.5" x14ac:dyDescent="0.3">
      <c r="A69" s="52" t="s">
        <v>155</v>
      </c>
      <c r="B69" s="47" t="s">
        <v>154</v>
      </c>
      <c r="C69" s="34">
        <v>53</v>
      </c>
      <c r="D69" s="34">
        <v>53.7</v>
      </c>
      <c r="E69" s="45">
        <f t="shared" si="0"/>
        <v>1.0132075471698114</v>
      </c>
    </row>
    <row r="70" spans="1:9" ht="63" x14ac:dyDescent="0.3">
      <c r="A70" s="52" t="s">
        <v>156</v>
      </c>
      <c r="B70" s="47" t="s">
        <v>157</v>
      </c>
      <c r="C70" s="56">
        <v>53</v>
      </c>
      <c r="D70" s="56">
        <v>53.7</v>
      </c>
      <c r="E70" s="45">
        <f t="shared" si="0"/>
        <v>1.0132075471698114</v>
      </c>
    </row>
    <row r="71" spans="1:9" ht="64.5" customHeight="1" x14ac:dyDescent="0.3">
      <c r="A71" s="50" t="s">
        <v>158</v>
      </c>
      <c r="B71" s="47" t="s">
        <v>159</v>
      </c>
      <c r="C71" s="56">
        <v>53</v>
      </c>
      <c r="D71" s="56">
        <v>53.7</v>
      </c>
      <c r="E71" s="45">
        <f t="shared" si="0"/>
        <v>1.0132075471698114</v>
      </c>
    </row>
    <row r="72" spans="1:9" ht="110.25" x14ac:dyDescent="0.3">
      <c r="A72" s="61" t="s">
        <v>93</v>
      </c>
      <c r="B72" s="33" t="s">
        <v>216</v>
      </c>
      <c r="C72" s="34">
        <f>C73</f>
        <v>107</v>
      </c>
      <c r="D72" s="34">
        <f>D73</f>
        <v>107.6</v>
      </c>
      <c r="E72" s="45">
        <f t="shared" si="0"/>
        <v>1.0056074766355139</v>
      </c>
    </row>
    <row r="73" spans="1:9" ht="95.25" customHeight="1" x14ac:dyDescent="0.3">
      <c r="A73" s="61" t="s">
        <v>92</v>
      </c>
      <c r="B73" s="33" t="s">
        <v>217</v>
      </c>
      <c r="C73" s="34">
        <v>107</v>
      </c>
      <c r="D73" s="34">
        <v>107.6</v>
      </c>
      <c r="E73" s="45">
        <f t="shared" si="0"/>
        <v>1.0056074766355139</v>
      </c>
      <c r="F73" s="8"/>
      <c r="G73" s="8"/>
    </row>
    <row r="74" spans="1:9" ht="94.5" customHeight="1" x14ac:dyDescent="0.3">
      <c r="A74" s="61" t="s">
        <v>160</v>
      </c>
      <c r="B74" s="33" t="s">
        <v>161</v>
      </c>
      <c r="C74" s="34">
        <v>107</v>
      </c>
      <c r="D74" s="34">
        <v>107.6</v>
      </c>
      <c r="E74" s="45">
        <f t="shared" si="0"/>
        <v>1.0056074766355139</v>
      </c>
      <c r="F74" s="8"/>
      <c r="G74" s="8"/>
    </row>
    <row r="75" spans="1:9" ht="47.25" x14ac:dyDescent="0.3">
      <c r="A75" s="66" t="s">
        <v>107</v>
      </c>
      <c r="B75" s="56" t="s">
        <v>19</v>
      </c>
      <c r="C75" s="34">
        <f>C76+C84</f>
        <v>2653</v>
      </c>
      <c r="D75" s="44">
        <f>D76+D84</f>
        <v>2864.3999999999996</v>
      </c>
      <c r="E75" s="45">
        <f t="shared" si="0"/>
        <v>1.0796833773087069</v>
      </c>
      <c r="F75" s="8"/>
      <c r="G75" s="8"/>
    </row>
    <row r="76" spans="1:9" x14ac:dyDescent="0.3">
      <c r="A76" s="61" t="s">
        <v>162</v>
      </c>
      <c r="B76" s="71" t="s">
        <v>163</v>
      </c>
      <c r="C76" s="34">
        <v>0.2</v>
      </c>
      <c r="D76" s="44">
        <v>0.2</v>
      </c>
      <c r="E76" s="45">
        <f t="shared" si="0"/>
        <v>1</v>
      </c>
      <c r="I76" s="40"/>
    </row>
    <row r="77" spans="1:9" ht="63" x14ac:dyDescent="0.3">
      <c r="A77" s="32" t="s">
        <v>111</v>
      </c>
      <c r="B77" s="72" t="s">
        <v>49</v>
      </c>
      <c r="C77" s="34">
        <v>0</v>
      </c>
      <c r="D77" s="44">
        <v>0</v>
      </c>
      <c r="E77" s="45">
        <v>0</v>
      </c>
    </row>
    <row r="78" spans="1:9" ht="0.75" customHeight="1" x14ac:dyDescent="0.3">
      <c r="A78" s="32"/>
      <c r="B78" s="33" t="s">
        <v>233</v>
      </c>
      <c r="C78" s="34" t="s">
        <v>233</v>
      </c>
      <c r="D78" s="34" t="s">
        <v>233</v>
      </c>
      <c r="E78" s="45">
        <v>0</v>
      </c>
    </row>
    <row r="79" spans="1:9" ht="63" x14ac:dyDescent="0.3">
      <c r="A79" s="32" t="s">
        <v>86</v>
      </c>
      <c r="B79" s="72" t="s">
        <v>50</v>
      </c>
      <c r="C79" s="34">
        <v>0</v>
      </c>
      <c r="D79" s="44">
        <v>0</v>
      </c>
      <c r="E79" s="45">
        <v>0</v>
      </c>
    </row>
    <row r="80" spans="1:9" ht="62.25" customHeight="1" x14ac:dyDescent="0.3">
      <c r="A80" s="32" t="s">
        <v>87</v>
      </c>
      <c r="B80" s="33" t="s">
        <v>233</v>
      </c>
      <c r="C80" s="34" t="s">
        <v>233</v>
      </c>
      <c r="D80" s="34" t="s">
        <v>233</v>
      </c>
      <c r="E80" s="45" t="s">
        <v>233</v>
      </c>
    </row>
    <row r="81" spans="1:5" ht="47.25" customHeight="1" x14ac:dyDescent="0.3">
      <c r="A81" s="32" t="s">
        <v>114</v>
      </c>
      <c r="B81" s="33" t="s">
        <v>233</v>
      </c>
      <c r="C81" s="34" t="s">
        <v>233</v>
      </c>
      <c r="D81" s="34" t="s">
        <v>233</v>
      </c>
      <c r="E81" s="45" t="s">
        <v>233</v>
      </c>
    </row>
    <row r="82" spans="1:5" ht="17.25" customHeight="1" x14ac:dyDescent="0.3">
      <c r="A82" s="73" t="s">
        <v>164</v>
      </c>
      <c r="B82" s="71" t="s">
        <v>165</v>
      </c>
      <c r="C82" s="34">
        <v>0.2</v>
      </c>
      <c r="D82" s="44">
        <v>0.2</v>
      </c>
      <c r="E82" s="45">
        <f t="shared" si="0"/>
        <v>1</v>
      </c>
    </row>
    <row r="83" spans="1:5" ht="47.25" x14ac:dyDescent="0.3">
      <c r="A83" s="61" t="s">
        <v>166</v>
      </c>
      <c r="B83" s="71" t="s">
        <v>167</v>
      </c>
      <c r="C83" s="34">
        <v>0.2</v>
      </c>
      <c r="D83" s="44">
        <v>0.2</v>
      </c>
      <c r="E83" s="45">
        <f t="shared" si="0"/>
        <v>1</v>
      </c>
    </row>
    <row r="84" spans="1:5" x14ac:dyDescent="0.3">
      <c r="A84" s="46" t="s">
        <v>20</v>
      </c>
      <c r="B84" s="47" t="s">
        <v>21</v>
      </c>
      <c r="C84" s="44">
        <v>2652.8</v>
      </c>
      <c r="D84" s="44">
        <v>2864.2</v>
      </c>
      <c r="E84" s="45">
        <f t="shared" si="0"/>
        <v>1.0796893848009648</v>
      </c>
    </row>
    <row r="85" spans="1:5" x14ac:dyDescent="0.3">
      <c r="A85" s="46" t="s">
        <v>22</v>
      </c>
      <c r="B85" s="47" t="s">
        <v>23</v>
      </c>
      <c r="C85" s="44">
        <v>2652.8</v>
      </c>
      <c r="D85" s="44">
        <v>2864.2</v>
      </c>
      <c r="E85" s="45">
        <f t="shared" si="0"/>
        <v>1.0796893848009648</v>
      </c>
    </row>
    <row r="86" spans="1:5" ht="31.5" x14ac:dyDescent="0.3">
      <c r="A86" s="48" t="s">
        <v>168</v>
      </c>
      <c r="B86" s="47" t="s">
        <v>169</v>
      </c>
      <c r="C86" s="44">
        <v>2652.8</v>
      </c>
      <c r="D86" s="44">
        <v>2864.2</v>
      </c>
      <c r="E86" s="45">
        <f t="shared" si="0"/>
        <v>1.0796893848009648</v>
      </c>
    </row>
    <row r="87" spans="1:5" ht="31.5" x14ac:dyDescent="0.3">
      <c r="A87" s="48" t="s">
        <v>108</v>
      </c>
      <c r="B87" s="47" t="s">
        <v>24</v>
      </c>
      <c r="C87" s="44">
        <f>C88</f>
        <v>100</v>
      </c>
      <c r="D87" s="44">
        <f>D88</f>
        <v>137.1</v>
      </c>
      <c r="E87" s="45">
        <f t="shared" si="0"/>
        <v>1.371</v>
      </c>
    </row>
    <row r="88" spans="1:5" ht="94.5" customHeight="1" x14ac:dyDescent="0.3">
      <c r="A88" s="55" t="s">
        <v>170</v>
      </c>
      <c r="B88" s="47" t="s">
        <v>171</v>
      </c>
      <c r="C88" s="57">
        <v>100</v>
      </c>
      <c r="D88" s="47">
        <v>137.1</v>
      </c>
      <c r="E88" s="45">
        <f t="shared" ref="E88:E130" si="1">D88/C88</f>
        <v>1.371</v>
      </c>
    </row>
    <row r="89" spans="1:5" ht="125.25" customHeight="1" x14ac:dyDescent="0.3">
      <c r="A89" s="48" t="s">
        <v>218</v>
      </c>
      <c r="B89" s="47" t="s">
        <v>210</v>
      </c>
      <c r="C89" s="57">
        <v>100</v>
      </c>
      <c r="D89" s="47">
        <v>137.1</v>
      </c>
      <c r="E89" s="45">
        <f t="shared" si="1"/>
        <v>1.371</v>
      </c>
    </row>
    <row r="90" spans="1:5" ht="126" customHeight="1" x14ac:dyDescent="0.3">
      <c r="A90" s="48" t="s">
        <v>219</v>
      </c>
      <c r="B90" s="47" t="s">
        <v>211</v>
      </c>
      <c r="C90" s="57">
        <v>100</v>
      </c>
      <c r="D90" s="47">
        <v>137.1</v>
      </c>
      <c r="E90" s="45">
        <f t="shared" si="1"/>
        <v>1.371</v>
      </c>
    </row>
    <row r="91" spans="1:5" ht="17.25" customHeight="1" x14ac:dyDescent="0.3">
      <c r="A91" s="58" t="s">
        <v>109</v>
      </c>
      <c r="B91" s="49" t="s">
        <v>25</v>
      </c>
      <c r="C91" s="44">
        <f>C92</f>
        <v>13</v>
      </c>
      <c r="D91" s="44">
        <f>D92</f>
        <v>13.5</v>
      </c>
      <c r="E91" s="45">
        <f t="shared" si="1"/>
        <v>1.0384615384615385</v>
      </c>
    </row>
    <row r="92" spans="1:5" ht="141.75" customHeight="1" x14ac:dyDescent="0.3">
      <c r="A92" s="48" t="s">
        <v>172</v>
      </c>
      <c r="B92" s="47" t="s">
        <v>68</v>
      </c>
      <c r="C92" s="44">
        <v>13</v>
      </c>
      <c r="D92" s="44">
        <v>13.5</v>
      </c>
      <c r="E92" s="45">
        <f t="shared" si="1"/>
        <v>1.0384615384615385</v>
      </c>
    </row>
    <row r="93" spans="1:5" ht="63.75" customHeight="1" x14ac:dyDescent="0.3">
      <c r="A93" s="59" t="s">
        <v>173</v>
      </c>
      <c r="B93" s="47" t="s">
        <v>174</v>
      </c>
      <c r="C93" s="44">
        <v>13</v>
      </c>
      <c r="D93" s="44">
        <v>13.5</v>
      </c>
      <c r="E93" s="45">
        <f t="shared" si="1"/>
        <v>1.0384615384615385</v>
      </c>
    </row>
    <row r="94" spans="1:5" ht="63" customHeight="1" x14ac:dyDescent="0.3">
      <c r="A94" s="48" t="s">
        <v>230</v>
      </c>
      <c r="B94" s="47" t="s">
        <v>175</v>
      </c>
      <c r="C94" s="44">
        <v>13</v>
      </c>
      <c r="D94" s="44">
        <v>13.5</v>
      </c>
      <c r="E94" s="45">
        <f t="shared" si="1"/>
        <v>1.0384615384615385</v>
      </c>
    </row>
    <row r="95" spans="1:5" ht="31.5" x14ac:dyDescent="0.3">
      <c r="A95" s="48" t="s">
        <v>231</v>
      </c>
      <c r="B95" s="33" t="s">
        <v>233</v>
      </c>
      <c r="C95" s="34" t="s">
        <v>233</v>
      </c>
      <c r="D95" s="34" t="s">
        <v>233</v>
      </c>
      <c r="E95" s="45" t="s">
        <v>233</v>
      </c>
    </row>
    <row r="96" spans="1:5" x14ac:dyDescent="0.3">
      <c r="A96" s="46" t="s">
        <v>179</v>
      </c>
      <c r="B96" s="47" t="s">
        <v>30</v>
      </c>
      <c r="C96" s="44">
        <f>C97+C118+C124</f>
        <v>66714.599999999991</v>
      </c>
      <c r="D96" s="44">
        <f>D97+D118+D124</f>
        <v>63909.499999999993</v>
      </c>
      <c r="E96" s="45">
        <f t="shared" si="1"/>
        <v>0.95795373126721883</v>
      </c>
    </row>
    <row r="97" spans="1:5" ht="47.25" x14ac:dyDescent="0.3">
      <c r="A97" s="48" t="s">
        <v>180</v>
      </c>
      <c r="B97" s="47" t="s">
        <v>31</v>
      </c>
      <c r="C97" s="44">
        <f>C98+C103+C113</f>
        <v>66648.599999999991</v>
      </c>
      <c r="D97" s="44">
        <f>D98+D103+D113</f>
        <v>63840.899999999994</v>
      </c>
      <c r="E97" s="45">
        <f t="shared" si="1"/>
        <v>0.95787308360565715</v>
      </c>
    </row>
    <row r="98" spans="1:5" ht="31.5" customHeight="1" x14ac:dyDescent="0.3">
      <c r="A98" s="61" t="s">
        <v>45</v>
      </c>
      <c r="B98" s="56" t="s">
        <v>51</v>
      </c>
      <c r="C98" s="62">
        <f>C99+C101</f>
        <v>43281.2</v>
      </c>
      <c r="D98" s="62">
        <f>D99+D101</f>
        <v>40473.5</v>
      </c>
      <c r="E98" s="45">
        <f t="shared" si="1"/>
        <v>0.93512887812722389</v>
      </c>
    </row>
    <row r="99" spans="1:5" ht="47.25" x14ac:dyDescent="0.3">
      <c r="A99" s="61" t="s">
        <v>80</v>
      </c>
      <c r="B99" s="56" t="s">
        <v>79</v>
      </c>
      <c r="C99" s="34">
        <v>16994.599999999999</v>
      </c>
      <c r="D99" s="34">
        <v>15436.1</v>
      </c>
      <c r="E99" s="45">
        <f t="shared" si="1"/>
        <v>0.90829439939745571</v>
      </c>
    </row>
    <row r="100" spans="1:5" ht="47.25" x14ac:dyDescent="0.3">
      <c r="A100" s="61" t="s">
        <v>181</v>
      </c>
      <c r="B100" s="56" t="s">
        <v>182</v>
      </c>
      <c r="C100" s="34">
        <v>16994.599999999999</v>
      </c>
      <c r="D100" s="34">
        <v>15436.1</v>
      </c>
      <c r="E100" s="45">
        <f t="shared" si="1"/>
        <v>0.90829439939745571</v>
      </c>
    </row>
    <row r="101" spans="1:5" x14ac:dyDescent="0.3">
      <c r="A101" s="63" t="s">
        <v>32</v>
      </c>
      <c r="B101" s="56" t="s">
        <v>52</v>
      </c>
      <c r="C101" s="34">
        <v>26286.6</v>
      </c>
      <c r="D101" s="34">
        <v>25037.4</v>
      </c>
      <c r="E101" s="45">
        <f t="shared" si="1"/>
        <v>0.95247768825180901</v>
      </c>
    </row>
    <row r="102" spans="1:5" x14ac:dyDescent="0.3">
      <c r="A102" s="63" t="s">
        <v>183</v>
      </c>
      <c r="B102" s="56" t="s">
        <v>184</v>
      </c>
      <c r="C102" s="34">
        <v>26286.6</v>
      </c>
      <c r="D102" s="34">
        <v>25037.4</v>
      </c>
      <c r="E102" s="45">
        <f t="shared" si="1"/>
        <v>0.95247768825180901</v>
      </c>
    </row>
    <row r="103" spans="1:5" ht="31.5" x14ac:dyDescent="0.3">
      <c r="A103" s="61" t="s">
        <v>46</v>
      </c>
      <c r="B103" s="56" t="s">
        <v>53</v>
      </c>
      <c r="C103" s="34">
        <v>1473.6</v>
      </c>
      <c r="D103" s="34">
        <v>1473.6</v>
      </c>
      <c r="E103" s="45">
        <f t="shared" si="1"/>
        <v>1</v>
      </c>
    </row>
    <row r="104" spans="1:5" ht="80.25" customHeight="1" x14ac:dyDescent="0.3">
      <c r="A104" s="32" t="s">
        <v>94</v>
      </c>
      <c r="B104" s="33" t="s">
        <v>60</v>
      </c>
      <c r="C104" s="34">
        <f>C105</f>
        <v>0</v>
      </c>
      <c r="D104" s="34">
        <f>D105</f>
        <v>0</v>
      </c>
      <c r="E104" s="45">
        <v>0</v>
      </c>
    </row>
    <row r="105" spans="1:5" ht="111.75" customHeight="1" x14ac:dyDescent="0.3">
      <c r="A105" s="32" t="s">
        <v>95</v>
      </c>
      <c r="B105" s="33" t="s">
        <v>61</v>
      </c>
      <c r="C105" s="34">
        <v>0</v>
      </c>
      <c r="D105" s="34">
        <v>0</v>
      </c>
      <c r="E105" s="45">
        <v>0</v>
      </c>
    </row>
    <row r="106" spans="1:5" ht="63.75" customHeight="1" x14ac:dyDescent="0.3">
      <c r="A106" s="32" t="s">
        <v>75</v>
      </c>
      <c r="B106" s="33" t="s">
        <v>74</v>
      </c>
      <c r="C106" s="34">
        <f>C107</f>
        <v>0</v>
      </c>
      <c r="D106" s="34">
        <f>D107</f>
        <v>0</v>
      </c>
      <c r="E106" s="45">
        <v>0</v>
      </c>
    </row>
    <row r="107" spans="1:5" ht="93.75" customHeight="1" x14ac:dyDescent="0.3">
      <c r="A107" s="32" t="s">
        <v>88</v>
      </c>
      <c r="B107" s="33" t="s">
        <v>76</v>
      </c>
      <c r="C107" s="34">
        <v>0</v>
      </c>
      <c r="D107" s="34">
        <v>0</v>
      </c>
      <c r="E107" s="45">
        <v>0</v>
      </c>
    </row>
    <row r="108" spans="1:5" ht="78.75" x14ac:dyDescent="0.3">
      <c r="A108" s="32" t="s">
        <v>78</v>
      </c>
      <c r="B108" s="33" t="s">
        <v>77</v>
      </c>
      <c r="C108" s="34">
        <f>C112</f>
        <v>710.3</v>
      </c>
      <c r="D108" s="34">
        <f>D112</f>
        <v>710.3</v>
      </c>
      <c r="E108" s="45">
        <f t="shared" si="1"/>
        <v>1</v>
      </c>
    </row>
    <row r="109" spans="1:5" ht="47.25" x14ac:dyDescent="0.3">
      <c r="A109" s="61" t="s">
        <v>185</v>
      </c>
      <c r="B109" s="56" t="s">
        <v>54</v>
      </c>
      <c r="C109" s="34">
        <v>763.3</v>
      </c>
      <c r="D109" s="34">
        <v>763.3</v>
      </c>
      <c r="E109" s="45">
        <f t="shared" si="1"/>
        <v>1</v>
      </c>
    </row>
    <row r="110" spans="1:5" ht="47.25" x14ac:dyDescent="0.3">
      <c r="A110" s="61" t="s">
        <v>188</v>
      </c>
      <c r="B110" s="56" t="s">
        <v>189</v>
      </c>
      <c r="C110" s="34">
        <v>763.3</v>
      </c>
      <c r="D110" s="34">
        <v>763.3</v>
      </c>
      <c r="E110" s="45">
        <f t="shared" si="1"/>
        <v>1</v>
      </c>
    </row>
    <row r="111" spans="1:5" ht="47.25" customHeight="1" x14ac:dyDescent="0.3">
      <c r="A111" s="61" t="s">
        <v>186</v>
      </c>
      <c r="B111" s="56" t="s">
        <v>187</v>
      </c>
      <c r="C111" s="34">
        <v>710.3</v>
      </c>
      <c r="D111" s="34">
        <v>710.3</v>
      </c>
      <c r="E111" s="45">
        <f t="shared" si="1"/>
        <v>1</v>
      </c>
    </row>
    <row r="112" spans="1:5" ht="78.75" x14ac:dyDescent="0.3">
      <c r="A112" s="61" t="s">
        <v>190</v>
      </c>
      <c r="B112" s="33" t="s">
        <v>191</v>
      </c>
      <c r="C112" s="34">
        <v>710.3</v>
      </c>
      <c r="D112" s="34">
        <v>710.3</v>
      </c>
      <c r="E112" s="45">
        <f t="shared" si="1"/>
        <v>1</v>
      </c>
    </row>
    <row r="113" spans="1:8" x14ac:dyDescent="0.3">
      <c r="A113" s="64" t="s">
        <v>33</v>
      </c>
      <c r="B113" s="56" t="s">
        <v>55</v>
      </c>
      <c r="C113" s="34">
        <v>21893.8</v>
      </c>
      <c r="D113" s="34">
        <v>21893.8</v>
      </c>
      <c r="E113" s="45">
        <f t="shared" si="1"/>
        <v>1</v>
      </c>
    </row>
    <row r="114" spans="1:8" ht="78.75" x14ac:dyDescent="0.3">
      <c r="A114" s="61" t="s">
        <v>34</v>
      </c>
      <c r="B114" s="56" t="s">
        <v>56</v>
      </c>
      <c r="C114" s="34">
        <v>343.2</v>
      </c>
      <c r="D114" s="34">
        <v>343.2</v>
      </c>
      <c r="E114" s="45">
        <f t="shared" si="1"/>
        <v>1</v>
      </c>
    </row>
    <row r="115" spans="1:8" ht="95.25" x14ac:dyDescent="0.3">
      <c r="A115" s="65" t="s">
        <v>192</v>
      </c>
      <c r="B115" s="56" t="s">
        <v>193</v>
      </c>
      <c r="C115" s="34">
        <v>343.2</v>
      </c>
      <c r="D115" s="34">
        <v>343.2</v>
      </c>
      <c r="E115" s="45">
        <f t="shared" si="1"/>
        <v>1</v>
      </c>
    </row>
    <row r="116" spans="1:8" ht="31.5" x14ac:dyDescent="0.3">
      <c r="A116" s="61" t="s">
        <v>70</v>
      </c>
      <c r="B116" s="56" t="s">
        <v>69</v>
      </c>
      <c r="C116" s="34">
        <v>21550.6</v>
      </c>
      <c r="D116" s="34">
        <v>21550.6</v>
      </c>
      <c r="E116" s="45">
        <f t="shared" si="1"/>
        <v>1</v>
      </c>
    </row>
    <row r="117" spans="1:8" ht="31.5" x14ac:dyDescent="0.3">
      <c r="A117" s="66" t="s">
        <v>194</v>
      </c>
      <c r="B117" s="33" t="s">
        <v>195</v>
      </c>
      <c r="C117" s="34">
        <v>21550.6</v>
      </c>
      <c r="D117" s="34">
        <v>21550.6</v>
      </c>
      <c r="E117" s="45">
        <f t="shared" si="1"/>
        <v>1</v>
      </c>
    </row>
    <row r="118" spans="1:8" x14ac:dyDescent="0.3">
      <c r="A118" s="66" t="s">
        <v>196</v>
      </c>
      <c r="B118" s="56" t="s">
        <v>102</v>
      </c>
      <c r="C118" s="62">
        <f>C119</f>
        <v>60</v>
      </c>
      <c r="D118" s="62">
        <f>D119</f>
        <v>62.6</v>
      </c>
      <c r="E118" s="45">
        <f t="shared" si="1"/>
        <v>1.0433333333333334</v>
      </c>
    </row>
    <row r="119" spans="1:8" ht="31.5" x14ac:dyDescent="0.3">
      <c r="A119" s="66" t="s">
        <v>197</v>
      </c>
      <c r="B119" s="56" t="s">
        <v>198</v>
      </c>
      <c r="C119" s="34">
        <v>60</v>
      </c>
      <c r="D119" s="34">
        <v>62.6</v>
      </c>
      <c r="E119" s="45">
        <f t="shared" si="1"/>
        <v>1.0433333333333334</v>
      </c>
    </row>
    <row r="120" spans="1:8" ht="157.5" x14ac:dyDescent="0.3">
      <c r="A120" s="32" t="s">
        <v>71</v>
      </c>
      <c r="B120" s="33" t="s">
        <v>62</v>
      </c>
      <c r="C120" s="34" t="s">
        <v>233</v>
      </c>
      <c r="D120" s="34" t="s">
        <v>233</v>
      </c>
      <c r="E120" s="45" t="s">
        <v>233</v>
      </c>
    </row>
    <row r="121" spans="1:8" ht="81" customHeight="1" x14ac:dyDescent="0.3">
      <c r="A121" s="32" t="s">
        <v>239</v>
      </c>
      <c r="B121" s="33" t="s">
        <v>64</v>
      </c>
      <c r="C121" s="34">
        <f>C122</f>
        <v>0</v>
      </c>
      <c r="D121" s="34">
        <f>D122</f>
        <v>0</v>
      </c>
      <c r="E121" s="45">
        <v>0</v>
      </c>
      <c r="H121" s="9" t="s">
        <v>63</v>
      </c>
    </row>
    <row r="122" spans="1:8" ht="111" customHeight="1" x14ac:dyDescent="0.3">
      <c r="A122" s="32" t="s">
        <v>96</v>
      </c>
      <c r="B122" s="33" t="s">
        <v>65</v>
      </c>
      <c r="C122" s="34">
        <v>0</v>
      </c>
      <c r="D122" s="34">
        <v>0</v>
      </c>
      <c r="E122" s="45">
        <v>0</v>
      </c>
    </row>
    <row r="123" spans="1:8" ht="31.5" x14ac:dyDescent="0.3">
      <c r="A123" s="66" t="s">
        <v>197</v>
      </c>
      <c r="B123" s="56" t="s">
        <v>199</v>
      </c>
      <c r="C123" s="34">
        <v>60</v>
      </c>
      <c r="D123" s="34">
        <v>62.6</v>
      </c>
      <c r="E123" s="45">
        <f t="shared" si="1"/>
        <v>1.0433333333333334</v>
      </c>
    </row>
    <row r="124" spans="1:8" ht="94.5" x14ac:dyDescent="0.3">
      <c r="A124" s="61" t="s">
        <v>200</v>
      </c>
      <c r="B124" s="56" t="s">
        <v>35</v>
      </c>
      <c r="C124" s="34">
        <f>C128</f>
        <v>6</v>
      </c>
      <c r="D124" s="34">
        <f>D128</f>
        <v>6</v>
      </c>
      <c r="E124" s="45">
        <f t="shared" si="1"/>
        <v>1</v>
      </c>
    </row>
    <row r="125" spans="1:8" ht="173.25" x14ac:dyDescent="0.3">
      <c r="A125" s="32" t="s">
        <v>116</v>
      </c>
      <c r="B125" s="33" t="s">
        <v>66</v>
      </c>
      <c r="C125" s="34">
        <f>C126</f>
        <v>0</v>
      </c>
      <c r="D125" s="34">
        <f>D126</f>
        <v>0</v>
      </c>
      <c r="E125" s="45">
        <v>0</v>
      </c>
    </row>
    <row r="126" spans="1:8" ht="156" customHeight="1" x14ac:dyDescent="0.3">
      <c r="A126" s="32" t="s">
        <v>97</v>
      </c>
      <c r="B126" s="33" t="s">
        <v>67</v>
      </c>
      <c r="C126" s="34">
        <v>0</v>
      </c>
      <c r="D126" s="34">
        <v>0</v>
      </c>
      <c r="E126" s="45">
        <v>0</v>
      </c>
    </row>
    <row r="127" spans="1:8" ht="48" customHeight="1" x14ac:dyDescent="0.3">
      <c r="A127" s="32" t="s">
        <v>89</v>
      </c>
      <c r="B127" s="33" t="s">
        <v>233</v>
      </c>
      <c r="C127" s="34" t="s">
        <v>233</v>
      </c>
      <c r="D127" s="34" t="s">
        <v>233</v>
      </c>
      <c r="E127" s="45" t="s">
        <v>233</v>
      </c>
    </row>
    <row r="128" spans="1:8" ht="108.75" customHeight="1" x14ac:dyDescent="0.3">
      <c r="A128" s="61" t="s">
        <v>201</v>
      </c>
      <c r="B128" s="56" t="s">
        <v>57</v>
      </c>
      <c r="C128" s="34">
        <v>6</v>
      </c>
      <c r="D128" s="34">
        <v>6</v>
      </c>
      <c r="E128" s="45">
        <f t="shared" si="1"/>
        <v>1</v>
      </c>
    </row>
    <row r="129" spans="1:6" ht="97.5" customHeight="1" x14ac:dyDescent="0.3">
      <c r="A129" s="61" t="s">
        <v>202</v>
      </c>
      <c r="B129" s="56" t="s">
        <v>203</v>
      </c>
      <c r="C129" s="34">
        <v>6</v>
      </c>
      <c r="D129" s="34">
        <v>6</v>
      </c>
      <c r="E129" s="45">
        <f t="shared" si="1"/>
        <v>1</v>
      </c>
    </row>
    <row r="130" spans="1:6" ht="78.75" x14ac:dyDescent="0.3">
      <c r="A130" s="61" t="s">
        <v>204</v>
      </c>
      <c r="B130" s="67" t="s">
        <v>205</v>
      </c>
      <c r="C130" s="34">
        <v>6</v>
      </c>
      <c r="D130" s="34">
        <v>6</v>
      </c>
      <c r="E130" s="45">
        <f t="shared" si="1"/>
        <v>1</v>
      </c>
    </row>
    <row r="131" spans="1:6" x14ac:dyDescent="0.3">
      <c r="A131" s="32" t="s">
        <v>26</v>
      </c>
      <c r="B131" s="33" t="s">
        <v>27</v>
      </c>
      <c r="C131" s="34">
        <f>C132</f>
        <v>0</v>
      </c>
      <c r="D131" s="34">
        <f>D132</f>
        <v>0</v>
      </c>
      <c r="E131" s="45">
        <v>0</v>
      </c>
    </row>
    <row r="132" spans="1:6" ht="31.5" x14ac:dyDescent="0.3">
      <c r="A132" s="32" t="s">
        <v>28</v>
      </c>
      <c r="B132" s="33" t="s">
        <v>29</v>
      </c>
      <c r="C132" s="34">
        <v>0</v>
      </c>
      <c r="D132" s="34">
        <v>0</v>
      </c>
      <c r="E132" s="45">
        <v>0</v>
      </c>
    </row>
    <row r="133" spans="1:6" ht="94.5" x14ac:dyDescent="0.3">
      <c r="A133" s="68" t="s">
        <v>81</v>
      </c>
      <c r="B133" s="69" t="s">
        <v>83</v>
      </c>
      <c r="C133" s="70">
        <f>C134</f>
        <v>0</v>
      </c>
      <c r="D133" s="70">
        <f>D134</f>
        <v>0</v>
      </c>
      <c r="E133" s="45">
        <v>0</v>
      </c>
    </row>
    <row r="134" spans="1:6" ht="47.25" x14ac:dyDescent="0.3">
      <c r="A134" s="68" t="s">
        <v>90</v>
      </c>
      <c r="B134" s="69" t="s">
        <v>82</v>
      </c>
      <c r="C134" s="70">
        <v>0</v>
      </c>
      <c r="D134" s="70">
        <v>0</v>
      </c>
      <c r="E134" s="45">
        <v>0</v>
      </c>
    </row>
    <row r="135" spans="1:6" ht="49.5" customHeight="1" x14ac:dyDescent="0.3">
      <c r="A135" s="68" t="s">
        <v>99</v>
      </c>
      <c r="B135" s="69" t="s">
        <v>98</v>
      </c>
      <c r="C135" s="70">
        <f>C136</f>
        <v>0</v>
      </c>
      <c r="D135" s="70">
        <f>D136</f>
        <v>0</v>
      </c>
      <c r="E135" s="45">
        <v>0</v>
      </c>
    </row>
    <row r="136" spans="1:6" ht="47.25" customHeight="1" x14ac:dyDescent="0.3">
      <c r="A136" s="68" t="s">
        <v>101</v>
      </c>
      <c r="B136" s="69" t="s">
        <v>100</v>
      </c>
      <c r="C136" s="70">
        <v>0</v>
      </c>
      <c r="D136" s="70">
        <v>0</v>
      </c>
      <c r="E136" s="45">
        <v>0</v>
      </c>
    </row>
    <row r="137" spans="1:6" ht="63" x14ac:dyDescent="0.3">
      <c r="A137" s="68" t="s">
        <v>91</v>
      </c>
      <c r="B137" s="33" t="s">
        <v>233</v>
      </c>
      <c r="C137" s="34" t="s">
        <v>233</v>
      </c>
      <c r="D137" s="34" t="s">
        <v>233</v>
      </c>
      <c r="E137" s="45" t="s">
        <v>233</v>
      </c>
    </row>
    <row r="138" spans="1:6" ht="78.75" x14ac:dyDescent="0.3">
      <c r="A138" s="68" t="s">
        <v>47</v>
      </c>
      <c r="B138" s="69" t="s">
        <v>58</v>
      </c>
      <c r="C138" s="70" t="s">
        <v>233</v>
      </c>
      <c r="D138" s="70" t="s">
        <v>233</v>
      </c>
      <c r="E138" s="45" t="s">
        <v>233</v>
      </c>
      <c r="F138" s="2"/>
    </row>
    <row r="139" spans="1:6" ht="111.75" customHeight="1" x14ac:dyDescent="0.3">
      <c r="A139" s="29" t="s">
        <v>220</v>
      </c>
      <c r="B139" s="30"/>
      <c r="C139" s="74" t="s">
        <v>117</v>
      </c>
      <c r="D139" s="74"/>
      <c r="E139" s="74"/>
    </row>
    <row r="140" spans="1:6" ht="51" customHeight="1" x14ac:dyDescent="0.3">
      <c r="A140" s="21"/>
      <c r="B140" s="10"/>
      <c r="C140" s="11"/>
      <c r="D140" s="11"/>
    </row>
    <row r="141" spans="1:6" ht="36.75" customHeight="1" x14ac:dyDescent="0.3">
      <c r="A141" s="21"/>
      <c r="B141" s="17"/>
      <c r="C141" s="13"/>
      <c r="D141" s="13"/>
    </row>
    <row r="142" spans="1:6" ht="28.5" hidden="1" customHeight="1" x14ac:dyDescent="0.3">
      <c r="A142" s="23" t="s">
        <v>72</v>
      </c>
      <c r="B142" s="17"/>
      <c r="C142" s="13"/>
      <c r="D142" s="25" t="s">
        <v>84</v>
      </c>
    </row>
    <row r="143" spans="1:6" ht="16.5" customHeight="1" x14ac:dyDescent="0.3">
      <c r="A143" s="24"/>
      <c r="B143" s="17"/>
      <c r="C143" s="13"/>
      <c r="D143" s="18"/>
    </row>
    <row r="144" spans="1:6" ht="84.75" customHeight="1" x14ac:dyDescent="0.3">
      <c r="A144" s="21"/>
      <c r="B144" s="17"/>
      <c r="C144" s="13"/>
      <c r="D144" s="13"/>
    </row>
    <row r="145" spans="1:4" ht="75.75" customHeight="1" x14ac:dyDescent="0.3">
      <c r="A145" s="21"/>
      <c r="B145" s="17"/>
      <c r="C145" s="13"/>
      <c r="D145" s="13"/>
    </row>
    <row r="146" spans="1:4" x14ac:dyDescent="0.3">
      <c r="A146" s="21"/>
      <c r="B146" s="17"/>
      <c r="C146" s="13"/>
      <c r="D146" s="13"/>
    </row>
    <row r="147" spans="1:4" x14ac:dyDescent="0.3">
      <c r="A147" s="21"/>
      <c r="B147" s="17"/>
      <c r="C147" s="13"/>
      <c r="D147" s="13"/>
    </row>
    <row r="148" spans="1:4" x14ac:dyDescent="0.3">
      <c r="A148" s="21"/>
      <c r="B148" s="17"/>
      <c r="C148" s="13"/>
      <c r="D148" s="13"/>
    </row>
    <row r="149" spans="1:4" x14ac:dyDescent="0.3">
      <c r="A149" s="21"/>
      <c r="B149" s="17"/>
      <c r="C149" s="13"/>
      <c r="D149" s="13"/>
    </row>
    <row r="150" spans="1:4" x14ac:dyDescent="0.3">
      <c r="A150" s="21"/>
      <c r="B150" s="17"/>
      <c r="C150" s="13"/>
      <c r="D150" s="13"/>
    </row>
    <row r="151" spans="1:4" x14ac:dyDescent="0.3">
      <c r="A151" s="21"/>
      <c r="B151" s="17"/>
      <c r="C151" s="13"/>
      <c r="D151" s="13"/>
    </row>
    <row r="152" spans="1:4" x14ac:dyDescent="0.3">
      <c r="A152" s="21"/>
    </row>
    <row r="153" spans="1:4" x14ac:dyDescent="0.3">
      <c r="A153" s="21"/>
    </row>
    <row r="154" spans="1:4" x14ac:dyDescent="0.3">
      <c r="A154" s="21"/>
    </row>
    <row r="155" spans="1:4" x14ac:dyDescent="0.3">
      <c r="A155" s="21"/>
    </row>
    <row r="156" spans="1:4" x14ac:dyDescent="0.3">
      <c r="A156" s="21"/>
    </row>
    <row r="157" spans="1:4" x14ac:dyDescent="0.3">
      <c r="A157" s="21"/>
    </row>
    <row r="158" spans="1:4" x14ac:dyDescent="0.3">
      <c r="A158" s="21"/>
    </row>
    <row r="159" spans="1:4" x14ac:dyDescent="0.3">
      <c r="A159" s="21"/>
    </row>
    <row r="160" spans="1:4" x14ac:dyDescent="0.3">
      <c r="A160" s="21"/>
    </row>
    <row r="161" spans="1:1" x14ac:dyDescent="0.3">
      <c r="A161" s="21"/>
    </row>
  </sheetData>
  <autoFilter ref="A19:I139"/>
  <mergeCells count="6">
    <mergeCell ref="C139:E139"/>
    <mergeCell ref="A11:E11"/>
    <mergeCell ref="A12:E12"/>
    <mergeCell ref="A13:E13"/>
    <mergeCell ref="A15:E15"/>
    <mergeCell ref="A14:E1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2025-04-28T11:02:06Z</cp:lastPrinted>
  <dcterms:created xsi:type="dcterms:W3CDTF">2014-03-25T10:12:32Z</dcterms:created>
  <dcterms:modified xsi:type="dcterms:W3CDTF">2025-06-30T13:10:31Z</dcterms:modified>
</cp:coreProperties>
</file>