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0" windowWidth="15480" windowHeight="10680"/>
  </bookViews>
  <sheets>
    <sheet name="Лист1" sheetId="1" r:id="rId1"/>
  </sheets>
  <definedNames>
    <definedName name="_xlnm.Print_Titles" localSheetId="0">Лист1!$18:$18</definedName>
    <definedName name="_xlnm.Print_Area" localSheetId="0">Лист1!$A$1:$E$264</definedName>
  </definedNames>
  <calcPr calcId="144525" iterate="1"/>
</workbook>
</file>

<file path=xl/calcChain.xml><?xml version="1.0" encoding="utf-8"?>
<calcChain xmlns="http://schemas.openxmlformats.org/spreadsheetml/2006/main">
  <c r="D22" i="1" l="1"/>
  <c r="C22" i="1"/>
  <c r="E24" i="1"/>
  <c r="E26" i="1"/>
  <c r="E28" i="1"/>
  <c r="E30" i="1"/>
  <c r="E31" i="1"/>
  <c r="E32" i="1"/>
  <c r="E33" i="1"/>
  <c r="E34" i="1"/>
  <c r="E35" i="1"/>
  <c r="E36" i="1"/>
  <c r="E37" i="1"/>
  <c r="E41" i="1"/>
  <c r="E42" i="1"/>
  <c r="E43" i="1"/>
  <c r="E44" i="1"/>
  <c r="E45" i="1"/>
  <c r="E47" i="1"/>
  <c r="E48" i="1"/>
  <c r="E49" i="1"/>
  <c r="E50" i="1"/>
  <c r="E51" i="1"/>
  <c r="E54" i="1"/>
  <c r="E58" i="1"/>
  <c r="E60" i="1"/>
  <c r="E62" i="1"/>
  <c r="E63" i="1"/>
  <c r="E66" i="1"/>
  <c r="E67" i="1"/>
  <c r="E69" i="1"/>
  <c r="E71" i="1"/>
  <c r="E74" i="1"/>
  <c r="E75" i="1"/>
  <c r="E78" i="1"/>
  <c r="E80" i="1"/>
  <c r="E83" i="1"/>
  <c r="E87" i="1"/>
  <c r="E89" i="1"/>
  <c r="E92" i="1"/>
  <c r="E93" i="1"/>
  <c r="E94" i="1"/>
  <c r="E97" i="1"/>
  <c r="E98" i="1"/>
  <c r="E102" i="1"/>
  <c r="E104" i="1"/>
  <c r="E107" i="1"/>
  <c r="E113" i="1"/>
  <c r="E114" i="1"/>
  <c r="E115" i="1"/>
  <c r="E116" i="1"/>
  <c r="E117" i="1"/>
  <c r="E118" i="1"/>
  <c r="E121" i="1"/>
  <c r="E122" i="1"/>
  <c r="E124" i="1"/>
  <c r="E125" i="1"/>
  <c r="E126" i="1"/>
  <c r="E130" i="1"/>
  <c r="E132" i="1"/>
  <c r="E134" i="1"/>
  <c r="E135" i="1"/>
  <c r="E137" i="1"/>
  <c r="E139" i="1"/>
  <c r="E141" i="1"/>
  <c r="E145" i="1"/>
  <c r="E146" i="1"/>
  <c r="E148" i="1"/>
  <c r="E151" i="1"/>
  <c r="E153" i="1"/>
  <c r="E155" i="1"/>
  <c r="E157" i="1"/>
  <c r="E158" i="1"/>
  <c r="E159" i="1"/>
  <c r="E161" i="1"/>
  <c r="E162" i="1"/>
  <c r="E164" i="1"/>
  <c r="E167" i="1"/>
  <c r="E170" i="1"/>
  <c r="E172" i="1"/>
  <c r="E175" i="1"/>
  <c r="E177" i="1"/>
  <c r="E179" i="1"/>
  <c r="E182" i="1"/>
  <c r="E184" i="1"/>
  <c r="E189" i="1"/>
  <c r="E195" i="1"/>
  <c r="E197" i="1"/>
  <c r="E199" i="1"/>
  <c r="E202" i="1"/>
  <c r="E204" i="1"/>
  <c r="E206" i="1"/>
  <c r="E207" i="1"/>
  <c r="E209" i="1"/>
  <c r="E211" i="1"/>
  <c r="E213" i="1"/>
  <c r="E214" i="1"/>
  <c r="E215" i="1"/>
  <c r="E217" i="1"/>
  <c r="E220" i="1"/>
  <c r="E222" i="1"/>
  <c r="E224" i="1"/>
  <c r="E225" i="1"/>
  <c r="E227" i="1"/>
  <c r="E229" i="1"/>
  <c r="E231" i="1"/>
  <c r="E233" i="1"/>
  <c r="E235" i="1"/>
  <c r="E238" i="1"/>
  <c r="E241" i="1"/>
  <c r="E243" i="1"/>
  <c r="E246" i="1"/>
  <c r="E252" i="1"/>
  <c r="E253" i="1"/>
  <c r="E254" i="1"/>
  <c r="E255" i="1"/>
  <c r="E258" i="1"/>
  <c r="E259" i="1"/>
  <c r="E260" i="1"/>
  <c r="E261" i="1"/>
  <c r="E262" i="1"/>
  <c r="E263" i="1"/>
  <c r="D95" i="1"/>
  <c r="D245" i="1"/>
  <c r="C245" i="1"/>
  <c r="D251" i="1"/>
  <c r="C251" i="1"/>
  <c r="E251" i="1" l="1"/>
  <c r="E245" i="1"/>
  <c r="D144" i="1"/>
  <c r="C144" i="1"/>
  <c r="D147" i="1"/>
  <c r="C147" i="1"/>
  <c r="D154" i="1"/>
  <c r="C154" i="1"/>
  <c r="D163" i="1"/>
  <c r="C163" i="1"/>
  <c r="D178" i="1"/>
  <c r="C178" i="1"/>
  <c r="E163" i="1" l="1"/>
  <c r="E154" i="1"/>
  <c r="E178" i="1"/>
  <c r="E147" i="1"/>
  <c r="E144" i="1"/>
  <c r="C257" i="1"/>
  <c r="D257" i="1"/>
  <c r="E257" i="1" l="1"/>
  <c r="D46" i="1"/>
  <c r="C46" i="1"/>
  <c r="C105" i="1"/>
  <c r="D105" i="1"/>
  <c r="D136" i="1"/>
  <c r="C136" i="1"/>
  <c r="D174" i="1"/>
  <c r="C174" i="1"/>
  <c r="E105" i="1" l="1"/>
  <c r="E174" i="1"/>
  <c r="E136" i="1"/>
  <c r="E46" i="1"/>
  <c r="D210" i="1"/>
  <c r="C210" i="1"/>
  <c r="E210" i="1" l="1"/>
  <c r="D232" i="1"/>
  <c r="C232" i="1"/>
  <c r="D228" i="1"/>
  <c r="C228" i="1"/>
  <c r="E228" i="1" l="1"/>
  <c r="E232" i="1"/>
  <c r="D242" i="1"/>
  <c r="D237" i="1"/>
  <c r="D123" i="1" l="1"/>
  <c r="C123" i="1"/>
  <c r="D110" i="1"/>
  <c r="C110" i="1"/>
  <c r="C109" i="1" s="1"/>
  <c r="D112" i="1"/>
  <c r="E112" i="1" s="1"/>
  <c r="D73" i="1"/>
  <c r="C73" i="1"/>
  <c r="E73" i="1" l="1"/>
  <c r="E110" i="1"/>
  <c r="E123" i="1"/>
  <c r="D109" i="1"/>
  <c r="E109" i="1" s="1"/>
  <c r="D29" i="1"/>
  <c r="C29" i="1"/>
  <c r="E22" i="1"/>
  <c r="E29" i="1" l="1"/>
  <c r="C23" i="1"/>
  <c r="D23" i="1"/>
  <c r="E23" i="1" s="1"/>
  <c r="D223" i="1"/>
  <c r="C223" i="1"/>
  <c r="C196" i="1"/>
  <c r="E223" i="1" l="1"/>
  <c r="C106" i="1"/>
  <c r="D230" i="1"/>
  <c r="C230" i="1"/>
  <c r="D176" i="1"/>
  <c r="C176" i="1"/>
  <c r="C173" i="1" s="1"/>
  <c r="C160" i="1"/>
  <c r="D91" i="1"/>
  <c r="C95" i="1"/>
  <c r="C91" i="1" s="1"/>
  <c r="C90" i="1" s="1"/>
  <c r="D88" i="1"/>
  <c r="C88" i="1"/>
  <c r="D70" i="1"/>
  <c r="C70" i="1"/>
  <c r="C53" i="1"/>
  <c r="E91" i="1" l="1"/>
  <c r="E176" i="1"/>
  <c r="E70" i="1"/>
  <c r="E88" i="1"/>
  <c r="E230" i="1"/>
  <c r="D173" i="1"/>
  <c r="E173" i="1" s="1"/>
  <c r="D183" i="1"/>
  <c r="C183" i="1"/>
  <c r="D131" i="1"/>
  <c r="C131" i="1"/>
  <c r="D68" i="1"/>
  <c r="C68" i="1"/>
  <c r="E68" i="1" l="1"/>
  <c r="E131" i="1"/>
  <c r="E183" i="1"/>
  <c r="D76" i="1"/>
  <c r="C76" i="1"/>
  <c r="E76" i="1" l="1"/>
  <c r="D244" i="1"/>
  <c r="C244" i="1"/>
  <c r="D234" i="1"/>
  <c r="C234" i="1"/>
  <c r="D212" i="1"/>
  <c r="C212" i="1"/>
  <c r="D205" i="1"/>
  <c r="C205" i="1"/>
  <c r="E212" i="1" l="1"/>
  <c r="E205" i="1"/>
  <c r="E234" i="1"/>
  <c r="E244" i="1"/>
  <c r="D85" i="1"/>
  <c r="C85" i="1"/>
  <c r="C79" i="1"/>
  <c r="D79" i="1"/>
  <c r="E79" i="1" s="1"/>
  <c r="E85" i="1" l="1"/>
  <c r="C84" i="1"/>
  <c r="D84" i="1"/>
  <c r="E84" i="1" s="1"/>
  <c r="D120" i="1"/>
  <c r="D82" i="1"/>
  <c r="D119" i="1" l="1"/>
  <c r="D256" i="1"/>
  <c r="C256" i="1"/>
  <c r="D250" i="1"/>
  <c r="C250" i="1"/>
  <c r="C248" i="1" s="1"/>
  <c r="C247" i="1" s="1"/>
  <c r="E250" i="1" l="1"/>
  <c r="E256" i="1"/>
  <c r="D248" i="1"/>
  <c r="E248" i="1" s="1"/>
  <c r="D108" i="1"/>
  <c r="D142" i="1"/>
  <c r="C142" i="1"/>
  <c r="D140" i="1"/>
  <c r="C140" i="1"/>
  <c r="D53" i="1"/>
  <c r="E53" i="1" s="1"/>
  <c r="C52" i="1"/>
  <c r="E140" i="1" l="1"/>
  <c r="E142" i="1"/>
  <c r="D247" i="1"/>
  <c r="E247" i="1" s="1"/>
  <c r="D52" i="1"/>
  <c r="E52" i="1" s="1"/>
  <c r="D239" i="1"/>
  <c r="C239" i="1"/>
  <c r="C242" i="1"/>
  <c r="E242" i="1" s="1"/>
  <c r="D208" i="1"/>
  <c r="C208" i="1"/>
  <c r="E208" i="1" l="1"/>
  <c r="E239" i="1"/>
  <c r="D203" i="1"/>
  <c r="C203" i="1"/>
  <c r="D198" i="1"/>
  <c r="C198" i="1"/>
  <c r="D171" i="1"/>
  <c r="C171" i="1"/>
  <c r="D169" i="1"/>
  <c r="C169" i="1"/>
  <c r="D166" i="1"/>
  <c r="C166" i="1"/>
  <c r="D160" i="1"/>
  <c r="E160" i="1" s="1"/>
  <c r="D152" i="1"/>
  <c r="C152" i="1"/>
  <c r="D149" i="1"/>
  <c r="C149" i="1"/>
  <c r="D138" i="1"/>
  <c r="C138" i="1"/>
  <c r="D133" i="1"/>
  <c r="C133" i="1"/>
  <c r="D129" i="1"/>
  <c r="C129" i="1"/>
  <c r="C103" i="1"/>
  <c r="D101" i="1"/>
  <c r="C101" i="1"/>
  <c r="E101" i="1" l="1"/>
  <c r="E169" i="1"/>
  <c r="E171" i="1"/>
  <c r="E149" i="1"/>
  <c r="E166" i="1"/>
  <c r="E138" i="1"/>
  <c r="E198" i="1"/>
  <c r="E203" i="1"/>
  <c r="E129" i="1"/>
  <c r="E133" i="1"/>
  <c r="E152" i="1"/>
  <c r="D128" i="1"/>
  <c r="C128" i="1"/>
  <c r="C100" i="1"/>
  <c r="C168" i="1"/>
  <c r="D168" i="1"/>
  <c r="E168" i="1" l="1"/>
  <c r="E128" i="1"/>
  <c r="C127" i="1"/>
  <c r="D127" i="1"/>
  <c r="E127" i="1" s="1"/>
  <c r="D201" i="1"/>
  <c r="D196" i="1"/>
  <c r="E196" i="1" s="1"/>
  <c r="C226" i="1" l="1"/>
  <c r="C219" i="1"/>
  <c r="C221" i="1"/>
  <c r="C237" i="1"/>
  <c r="E237" i="1" s="1"/>
  <c r="C236" i="1" l="1"/>
  <c r="C218" i="1"/>
  <c r="C186" i="1"/>
  <c r="C188" i="1"/>
  <c r="C194" i="1"/>
  <c r="C193" i="1" s="1"/>
  <c r="C201" i="1"/>
  <c r="E201" i="1" s="1"/>
  <c r="C216" i="1"/>
  <c r="C59" i="1"/>
  <c r="C200" i="1" l="1"/>
  <c r="C191" i="1" s="1"/>
  <c r="C185" i="1"/>
  <c r="D226" i="1"/>
  <c r="E226" i="1" s="1"/>
  <c r="D216" i="1"/>
  <c r="C120" i="1"/>
  <c r="E120" i="1" s="1"/>
  <c r="E216" i="1" l="1"/>
  <c r="D200" i="1"/>
  <c r="E200" i="1" s="1"/>
  <c r="C119" i="1"/>
  <c r="E119" i="1" s="1"/>
  <c r="C190" i="1"/>
  <c r="C108" i="1" l="1"/>
  <c r="E108" i="1" s="1"/>
  <c r="D21" i="1"/>
  <c r="C21" i="1" l="1"/>
  <c r="E21" i="1" s="1"/>
  <c r="D221" i="1" l="1"/>
  <c r="E221" i="1" s="1"/>
  <c r="D181" i="1" l="1"/>
  <c r="E181" i="1" s="1"/>
  <c r="C99" i="1"/>
  <c r="D59" i="1"/>
  <c r="E59" i="1" s="1"/>
  <c r="C40" i="1"/>
  <c r="D40" i="1"/>
  <c r="D194" i="1"/>
  <c r="E194" i="1" s="1"/>
  <c r="E40" i="1" l="1"/>
  <c r="D193" i="1"/>
  <c r="E193" i="1" s="1"/>
  <c r="D180" i="1"/>
  <c r="E180" i="1" s="1"/>
  <c r="D186" i="1"/>
  <c r="C82" i="1"/>
  <c r="E82" i="1" s="1"/>
  <c r="C57" i="1"/>
  <c r="C56" i="1" s="1"/>
  <c r="C61" i="1" l="1"/>
  <c r="D64" i="1"/>
  <c r="E64" i="1" s="1"/>
  <c r="D61" i="1"/>
  <c r="E61" i="1" s="1"/>
  <c r="D72" i="1" l="1"/>
  <c r="C72" i="1"/>
  <c r="E72" i="1" l="1"/>
  <c r="D57" i="1"/>
  <c r="E57" i="1" s="1"/>
  <c r="D56" i="1" l="1"/>
  <c r="E56" i="1" s="1"/>
  <c r="D188" i="1"/>
  <c r="E188" i="1" s="1"/>
  <c r="D106" i="1"/>
  <c r="E106" i="1" s="1"/>
  <c r="D103" i="1"/>
  <c r="E103" i="1" s="1"/>
  <c r="D90" i="1"/>
  <c r="E90" i="1" s="1"/>
  <c r="D81" i="1"/>
  <c r="C81" i="1"/>
  <c r="C65" i="1" s="1"/>
  <c r="D39" i="1"/>
  <c r="C39" i="1"/>
  <c r="E39" i="1" l="1"/>
  <c r="E81" i="1"/>
  <c r="D65" i="1"/>
  <c r="E65" i="1" s="1"/>
  <c r="D100" i="1"/>
  <c r="E100" i="1" s="1"/>
  <c r="C20" i="1"/>
  <c r="D185" i="1"/>
  <c r="D99" i="1" l="1"/>
  <c r="E99" i="1" s="1"/>
  <c r="D236" i="1"/>
  <c r="E236" i="1" s="1"/>
  <c r="D219" i="1"/>
  <c r="E219" i="1" s="1"/>
  <c r="D218" i="1" l="1"/>
  <c r="E218" i="1" s="1"/>
  <c r="D20" i="1"/>
  <c r="E20" i="1" s="1"/>
  <c r="C19" i="1"/>
  <c r="D191" i="1" l="1"/>
  <c r="E191" i="1" s="1"/>
  <c r="D190" i="1" l="1"/>
  <c r="E190" i="1" l="1"/>
  <c r="D19" i="1"/>
  <c r="E19" i="1" s="1"/>
</calcChain>
</file>

<file path=xl/sharedStrings.xml><?xml version="1.0" encoding="utf-8"?>
<sst xmlns="http://schemas.openxmlformats.org/spreadsheetml/2006/main" count="486" uniqueCount="473">
  <si>
    <t>Наименование показателя</t>
  </si>
  <si>
    <t>Код бюджетной классификации</t>
  </si>
  <si>
    <t>2</t>
  </si>
  <si>
    <t>Доходы, всего</t>
  </si>
  <si>
    <t>1 00 00000 00 0000 000</t>
  </si>
  <si>
    <t>1 01 00000 00 0000 000</t>
  </si>
  <si>
    <t>Налог на прибыль организаций</t>
  </si>
  <si>
    <t>1 01 01000 00 0000 110</t>
  </si>
  <si>
    <t>1 01 01010 00 0000 110</t>
  </si>
  <si>
    <t>1 01 01012 02 0000 110</t>
  </si>
  <si>
    <t>Налог на доходы физических лиц</t>
  </si>
  <si>
    <t>1 01 02000 01 0000 110</t>
  </si>
  <si>
    <t>1 01 02010 01 0000 110</t>
  </si>
  <si>
    <t>1 01 02020 01 0000 110</t>
  </si>
  <si>
    <t>1 01 02030 01 0000 110</t>
  </si>
  <si>
    <t>1 01 02040 01 0000 110</t>
  </si>
  <si>
    <t>1 05 00000 00 0000 000</t>
  </si>
  <si>
    <t>Единый налог на вмененный доход для отдельных видов деятельности</t>
  </si>
  <si>
    <t>1 05 02000 02 0000 110</t>
  </si>
  <si>
    <t>1 05 02010 02 0000 110</t>
  </si>
  <si>
    <t>Единый сельскохозяйственный налог</t>
  </si>
  <si>
    <t>1 05 03000 01 0000 110</t>
  </si>
  <si>
    <t>1 05 03010 01 0000 110</t>
  </si>
  <si>
    <t>1 05 04000 02 0000 110</t>
  </si>
  <si>
    <t>Налог, взимаемый в связи с применением патентной системы налогообложения, зачисляемый в бюджеты муниципальных районов</t>
  </si>
  <si>
    <t>1 05 04020 02 0000 110</t>
  </si>
  <si>
    <t>1 08 00000 00 0000 000</t>
  </si>
  <si>
    <t>Государственная пошлина по делам, рассматриваемым в судах общей юрисдикции, мировыми судьями</t>
  </si>
  <si>
    <t>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</si>
  <si>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</si>
  <si>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1 08 03010 01 0000 110</t>
  </si>
  <si>
    <t>Государственная пошлина за государственную регистрацию, а также за совершение прочих юридически значимых действий</t>
  </si>
  <si>
    <t>1 08 07000 01 0000 110</t>
  </si>
  <si>
    <t>1 11 00000 00 0000 000</t>
  </si>
  <si>
    <t>Проценты, полученные от предоставления бюджетных кредитов внутри страны</t>
  </si>
  <si>
    <t>1 11 03000 00 0000 120</t>
  </si>
  <si>
    <t>Проценты, полученные от предоставления бюджетных кредитов внутри страны за счет средств бюджетов муниципальных районов</t>
  </si>
  <si>
    <t>1 11 03050 05 0000 120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</si>
  <si>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</si>
  <si>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</si>
  <si>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</si>
  <si>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1 11 05010 00 0000 120</t>
  </si>
  <si>
    <t>Платежи от государственных и муниципальных унитарных предприятий</t>
  </si>
  <si>
    <t>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</si>
  <si>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</si>
  <si>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</si>
  <si>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</si>
  <si>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1 11 07015 05 0000 120</t>
  </si>
  <si>
    <t>1 12 00000 00 0000 000</t>
  </si>
  <si>
    <t>Плата за негативное воздействие на окружающую среду</t>
  </si>
  <si>
    <t>1 12 01000 01 0000 120</t>
  </si>
  <si>
    <t>Плата за выбросы загрязняющих веществ в атмосферный воздух стационарными объектами</t>
  </si>
  <si>
    <t>1 12 01010 01 0000 120</t>
  </si>
  <si>
    <t>Плата за выбросы загрязняющих веществ в атмосферный воздух передвижными объектами</t>
  </si>
  <si>
    <t>1 12 01020 01 0000 120</t>
  </si>
  <si>
    <t>Плата за сбросы загрязняющих веществ в водные объекты</t>
  </si>
  <si>
    <t>1 12 01030 01 0000 120</t>
  </si>
  <si>
    <t>Плата за размещение отходов производства и потребления</t>
  </si>
  <si>
    <t>1 12 01040 01 0000 120</t>
  </si>
  <si>
    <t>1 13 00000 00 0000 000</t>
  </si>
  <si>
    <t>Доходы от оказания платных услуг (работ)</t>
  </si>
  <si>
    <t>1 13 01000 00 0000 130</t>
  </si>
  <si>
    <t>Прочие доходы от оказания платных услуг (работ)</t>
  </si>
  <si>
    <t>1 13 01990 00 0000 130</t>
  </si>
  <si>
    <t>Прочие доходы от оказания платных услуг (работ) получателями средств бюджетов муниципальных районов</t>
  </si>
  <si>
    <t>1 13 01995 05 0000 130</t>
  </si>
  <si>
    <t>Доходы от компенсации затрат государства</t>
  </si>
  <si>
    <t>1 13 02000 00 0000 130</t>
  </si>
  <si>
    <t>Прочие доходы от компенсации затрат государства</t>
  </si>
  <si>
    <t>1 13 02990 00 0000 130</t>
  </si>
  <si>
    <t>Прочие доходы от компенсации затрат бюджетов муниципальных районов</t>
  </si>
  <si>
    <t>1 13 02995 05 0000 130</t>
  </si>
  <si>
    <t>1 14 00000 00 0000 000</t>
  </si>
  <si>
    <t>1 14 02000 00 0000 000</t>
  </si>
  <si>
    <t>1 14 06000 00 0000 430</t>
  </si>
  <si>
    <t>Доходы от продажи земельных участков, государственная собственность на которые не разграничена</t>
  </si>
  <si>
    <t>1 14 06010 00 0000 430</t>
  </si>
  <si>
    <t>1 16 00000 00 0000 000</t>
  </si>
  <si>
    <t>1 17 00000 00 0000 000</t>
  </si>
  <si>
    <t>Прочие неналоговые доходы</t>
  </si>
  <si>
    <t>1 17 05000 00 0000 180</t>
  </si>
  <si>
    <t>Прочие неналоговые доходы бюджетов муниципальных районов</t>
  </si>
  <si>
    <t>1 17 05050 05 0000 180</t>
  </si>
  <si>
    <t>2 00 00000 00 0000 000</t>
  </si>
  <si>
    <t>2 02 00000 00 0000 000</t>
  </si>
  <si>
    <t>Прочие субсидии</t>
  </si>
  <si>
    <t>Прочие субсидии бюджетам муниципальных районов</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</si>
  <si>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t>
  </si>
  <si>
    <t>Иные межбюджетные трансферты</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</si>
  <si>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</si>
  <si>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2 18 00000 00 0000 000</t>
  </si>
  <si>
    <t>Доходы бюджетов муниципальных районов от возврата организациями остатков субсидий прошлых лет</t>
  </si>
  <si>
    <t>Доходы бюджетов муниципальных районов от возврата бюджетными учреждениями остатков субсидий прошлых лет</t>
  </si>
  <si>
    <t>2 19 00000 00 0000 000</t>
  </si>
  <si>
    <t xml:space="preserve">Исполнение                         </t>
  </si>
  <si>
    <t xml:space="preserve">Субвенции местным бюджетам на выполнение передаваемых полномочий субъектов Российской Федерации </t>
  </si>
  <si>
    <t>1 01 01014 02 0000 110</t>
  </si>
  <si>
    <t>1 11 05013 13 0000 120</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</si>
  <si>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</si>
  <si>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муниципальных районов (за исключением земельных участков)</t>
  </si>
  <si>
    <t>1 11 05070 00 0000 120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</si>
  <si>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</si>
  <si>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1 14 06013 13 0000 430</t>
  </si>
  <si>
    <t>1 11 05025 05 000 120</t>
  </si>
  <si>
    <t>1 11 05020 00 0000 120</t>
  </si>
  <si>
    <t>1 05 01021 01 0000 110</t>
  </si>
  <si>
    <t>1 05 01020 01 0000 110</t>
  </si>
  <si>
    <t>Налог, взимаемый с налогоплательщиков, выбравших  в качестве объекта налогообложения доходы</t>
  </si>
  <si>
    <t>1 05 01011 01 0000 110</t>
  </si>
  <si>
    <t>1 05 01010 01 0000 110</t>
  </si>
  <si>
    <t>Налог, взимаемый в связи с применением упрощенной системы налогообложения</t>
  </si>
  <si>
    <t>1 05 01000 00 0000 110</t>
  </si>
  <si>
    <t>Задолженность и перерасчеты по отмененным налогам, сборам и иным обязательным платежам</t>
  </si>
  <si>
    <t>1 09 00000 00 0000 000</t>
  </si>
  <si>
    <t>Прочие налоги и сборы (по отмененным местным налогам и сборам)</t>
  </si>
  <si>
    <t>1 09 07000 00 0000 110</t>
  </si>
  <si>
    <t>Целевые сборы с граждан и предприятий, учреждений, организаций на содержание милиции, на благоустройство территории, на нужды образования и другие цели</t>
  </si>
  <si>
    <t>1 09 07033 05 0000 110</t>
  </si>
  <si>
    <t>Целевые сборы с граждан и предприятий, учреждений, организаций на содержание милиции, на благоустройство территории, на нужды образования и другие цели, мобилизируемые на территориях муниципальных районов</t>
  </si>
  <si>
    <t>1 09 07030 00 0000 110</t>
  </si>
  <si>
    <t>1 14 02050 05 0000 440</t>
  </si>
  <si>
    <t>1 14 02052 05 0000 440</t>
  </si>
  <si>
    <t>1 11 05013 05 0000 120</t>
  </si>
  <si>
    <t>1 14 06013 05 0000 430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</si>
  <si>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</si>
  <si>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</si>
  <si>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Дотации бюджетам бюджетной системы Российской Федерации</t>
  </si>
  <si>
    <t>Дотации на выравнивание бюджетной обеспеченности</t>
  </si>
  <si>
    <t>Субсидии бюджетам бюджетной системы Российской Федерации (межбюджетные субсидии)</t>
  </si>
  <si>
    <t>Субвенции бюджетам бюджетной системы Российской Федерации</t>
  </si>
  <si>
    <t>Субвенции бюджетам на содержание ребенка в семье опекуна и приемной семье, а также вознаграждение, причитающееся приемному родителю</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</si>
  <si>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</si>
  <si>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</si>
  <si>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Государственная пошлина за выдачу разрешения на установку рекламной конструкции </t>
  </si>
  <si>
    <t>Плата за размещение отходов производства</t>
  </si>
  <si>
    <t>1 12 01041 01 0000 120</t>
  </si>
  <si>
    <t xml:space="preserve">Плата за размещение твердых коммунальных отходов </t>
  </si>
  <si>
    <t>1 12 01042 01 0000 120</t>
  </si>
  <si>
    <t>1 12 01070 01 0000 120</t>
  </si>
  <si>
    <t xml:space="preserve">Плата за выбросы загрязняющих веществ, образующихся при сжигании на факельных установках и (или) рассеивании попутного нефтяного газа </t>
  </si>
  <si>
    <t>Доходы от возмещения ущерба при возникновении страховых случаев</t>
  </si>
  <si>
    <t>1 16 23000 00 0000 140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</si>
  <si>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муниципальных районов</t>
  </si>
  <si>
    <t>1 16 23050 05 0000 140</t>
  </si>
  <si>
    <t>1 16 23051 05 0000 140</t>
  </si>
  <si>
    <t>Дотации бюджетам муниципальных районов на поддержку мер по обеспечению сбалансированности бюджетов</t>
  </si>
  <si>
    <t>Субсидии бюджетам на реализацию мероприятий по обеспечению жильем молодых семей</t>
  </si>
  <si>
    <t>Субсидии бюджетам муниципальных районов на реализацию мероприятий по обеспечению жильем молодых семей</t>
  </si>
  <si>
    <t>1 11 05075 05 0000 120</t>
  </si>
  <si>
    <t>1 08 07150 01 0000 110</t>
  </si>
  <si>
    <t>Доходы от возмещения ущерба при возникновении страховых случаев, когда выгодоприобретателями выступают получатели средств бюджетов муниципальных районов</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</si>
  <si>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</si>
  <si>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1 01 02050 01 0000 110</t>
  </si>
  <si>
    <t>1 14 02053 05 0000 410</t>
  </si>
  <si>
    <t>114 02053 05 0000 440</t>
  </si>
  <si>
    <t>2 02 10000 00 0000 150</t>
  </si>
  <si>
    <t>2 02 15001 00 0000 150</t>
  </si>
  <si>
    <t>2 02 15001 05 0000 150</t>
  </si>
  <si>
    <t>2 02 15002 05 0000 150</t>
  </si>
  <si>
    <t>2 02 15002 00 0000 150</t>
  </si>
  <si>
    <t>2 02 20000 00 0000 150</t>
  </si>
  <si>
    <t>2 02 25497 00 0000 150</t>
  </si>
  <si>
    <t>2 02 25497 05 0000 150</t>
  </si>
  <si>
    <t>2 02 29999 00 0000 150</t>
  </si>
  <si>
    <t>2 02 29999 05 0000 150</t>
  </si>
  <si>
    <t>2 02 30000 00 0000 150</t>
  </si>
  <si>
    <t>2 02 30024 00 0000 150</t>
  </si>
  <si>
    <t>2 02 30024 05 0000 150</t>
  </si>
  <si>
    <t>2 02 30027 00 0000 150</t>
  </si>
  <si>
    <t>2 02 30027 05 0000 150</t>
  </si>
  <si>
    <t>2 02 30029 00 0000 150</t>
  </si>
  <si>
    <t>2 02 30029 05 0000 150</t>
  </si>
  <si>
    <t>2 02 35120 00 0000 150</t>
  </si>
  <si>
    <t>2 02 35120 05 0000 150</t>
  </si>
  <si>
    <t>2 02 40000 00 0000 150</t>
  </si>
  <si>
    <t>2 02 40014 00 0000 150</t>
  </si>
  <si>
    <t>2 02 40014 05 0000 150</t>
  </si>
  <si>
    <t>2 02 35082 05 0000 150</t>
  </si>
  <si>
    <t>2 02 35082 00 0000 150</t>
  </si>
  <si>
    <t>Субвенции бюджетам муниципальных районов на предоставление жилых помещений детям-сиротам  детям, оставшимся без попечения родителей, лицам из их числа по договорам  найма специализированных жилых помещений</t>
  </si>
  <si>
    <t>Субвенции бюджетам муниципальных образований на предоставление жилых помещений детям-сиротам  детям, оставшимся без попечения родителей, лицам из их числа по договорам  найма специализированных жилых помещений</t>
  </si>
  <si>
    <t>2 18 00000 00 0000 150</t>
  </si>
  <si>
    <t>2 18 00000 05 0000 150</t>
  </si>
  <si>
    <t>2 18 60010 05 0000 150</t>
  </si>
  <si>
    <t>2 18 05000 05 0000 150</t>
  </si>
  <si>
    <t>2 18 05010 05 0000 150</t>
  </si>
  <si>
    <t>2 19 00000 05 0000 150</t>
  </si>
  <si>
    <t>2 19 60010 05 0000 150</t>
  </si>
  <si>
    <t>1 06 00000 00 0000 000</t>
  </si>
  <si>
    <t>Налог на имущество организаций</t>
  </si>
  <si>
    <t>Налог на имущество организаций по имуществу, не входящему в Единую систему газоснабжения</t>
  </si>
  <si>
    <t>1 06 02000 02 0000 110</t>
  </si>
  <si>
    <t>1 06 02010 02 0000 110</t>
  </si>
  <si>
    <t>1 13 01070 00 0000 130</t>
  </si>
  <si>
    <t>1 13 01075 05 0000 130</t>
  </si>
  <si>
    <t xml:space="preserve">Доходы от оказания информационных услуг </t>
  </si>
  <si>
    <t xml:space="preserve">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 </t>
  </si>
  <si>
    <t>Административные штрафы, установленные Кодексом Российской Федерации об административных правонарушениях</t>
  </si>
  <si>
    <t>1 16 01000 01 0000 140</t>
  </si>
  <si>
    <t>1 16 01050 01 0000 140</t>
  </si>
  <si>
    <t>1 16 01053 01 0000 140</t>
  </si>
  <si>
    <t>1 16 01060 01 0000 140</t>
  </si>
  <si>
    <t>1 16 01063 01 0000 140</t>
  </si>
  <si>
    <t>1 16 01070 01 0000 140</t>
  </si>
  <si>
    <t>1 16 01073 01 0000 140</t>
  </si>
  <si>
    <t>1 16 01074 01 0000 140</t>
  </si>
  <si>
    <t>1 16 01080 01 0000 140</t>
  </si>
  <si>
    <t>1 16 01083 01 0000 140</t>
  </si>
  <si>
    <t>1 16 01100 01 0000 140</t>
  </si>
  <si>
    <t>1 16 01103 01 0000 140</t>
  </si>
  <si>
    <t>1 16 01130 01 0000 140</t>
  </si>
  <si>
    <t>1 16 01133 01 0000 140</t>
  </si>
  <si>
    <t>1 16 01140 01 0000 140</t>
  </si>
  <si>
    <t>1 16 01143 01 0000 140</t>
  </si>
  <si>
    <t>1 16 01150 01 0000 140</t>
  </si>
  <si>
    <t>1 16 01153 01 0000 140</t>
  </si>
  <si>
    <t>1 16 01154 01 0000 140</t>
  </si>
  <si>
    <t>1 16 01170 01 0000 140</t>
  </si>
  <si>
    <t>1 16 01173 01 0000 140</t>
  </si>
  <si>
    <t>1 16 01180 01 0000 140</t>
  </si>
  <si>
    <t>1 16 01183 01 0000 140</t>
  </si>
  <si>
    <t>1 16 01190 01 0000 140</t>
  </si>
  <si>
    <t>1 16 01193 01 0000 140</t>
  </si>
  <si>
    <t>1 16 01200 01 0000 140</t>
  </si>
  <si>
    <t>1 16 01203 01 0000 140</t>
  </si>
  <si>
    <t>1 16 07000 00 0000 140</t>
  </si>
  <si>
    <t>1 16 07010 00 0000 140</t>
  </si>
  <si>
    <t>1 16 07010 05 0000 140</t>
  </si>
  <si>
    <t>1 16 07090 00 0000 140</t>
  </si>
  <si>
    <t>1 16 07090 05 0000 140</t>
  </si>
  <si>
    <t>1 16 10000 00 0000 140</t>
  </si>
  <si>
    <t>1 16 10030 05 0000 140</t>
  </si>
  <si>
    <t>1 16 10031 05 0000 140</t>
  </si>
  <si>
    <t>1 16 10120 00 0000 140</t>
  </si>
  <si>
    <t>1 16 10123 01 0000 140</t>
  </si>
  <si>
    <t>Платежи, уплачиваемые в целях возмещения вреда</t>
  </si>
  <si>
    <t>1 16 11000 01 0000 140</t>
  </si>
  <si>
    <t>1 16 11050 01 0000 140</t>
  </si>
  <si>
    <t>Дотации бюджетам муниципальных районов на выравнивание бюджетной обеспеченности из бюджета субъекта Российской Федерации</t>
  </si>
  <si>
    <t>Прочие дотации</t>
  </si>
  <si>
    <t>Прочие дотации бюджетам муниципальных районов</t>
  </si>
  <si>
    <t>2 02 19999 00 0000 150</t>
  </si>
  <si>
    <t>2 02 19999 05 0000 150</t>
  </si>
  <si>
    <t>2 02 25304 00 0000 150</t>
  </si>
  <si>
    <t>2 02 25304 05 0000 150</t>
  </si>
  <si>
    <t>2 02 49999 05 0000 150</t>
  </si>
  <si>
    <t>2 02 49999 00 0000 150</t>
  </si>
  <si>
    <t>Прочие межбюджетные трансферты, передаваемые бюджетам</t>
  </si>
  <si>
    <t>Прочие межбюджетные трансферты, передаваемые бюджетам муниципальных районов</t>
  </si>
  <si>
    <t>Административные штрафы, установленные главой 15 Кодексом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</si>
  <si>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</si>
  <si>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Платежи в целях возмещения причинённого ущерба (убытков)</t>
  </si>
  <si>
    <t>Начальник 
финансового управления
администрации муниципального 
образования Туапсинский район</t>
  </si>
  <si>
    <t>1 01 02080 01 0000 110</t>
  </si>
  <si>
    <t>1 06 02020 02 0000 110</t>
  </si>
  <si>
    <t>Налог на имущество организаций по имуществу, входящему в Единую систему газоснабжения</t>
  </si>
  <si>
    <t>1 16 01110 01 0000 140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</si>
  <si>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</si>
  <si>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1 16 01113 01 0000 140</t>
  </si>
  <si>
    <t>1 16 01120 01 0000 140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</si>
  <si>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</si>
  <si>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1 16 01123 01 0000 140</t>
  </si>
  <si>
    <t>2 02 20077 05 0000 150</t>
  </si>
  <si>
    <t>Субсидии бюджетам муниципальных районов на софинансирование капитальных вложений в объекты муниципальной собственности</t>
  </si>
  <si>
    <t>2 02 20077 00 0000 150</t>
  </si>
  <si>
    <t>Субсидии бюджетам на софинансирование капитальных вложений в объекты муниципальной собственности</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</si>
  <si>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</si>
  <si>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2 18 05020 05 0000 150</t>
  </si>
  <si>
    <t>Доходы бюджетов муниципальных районов от возврата автономными учреждениями остатков субсидий прошлых лет</t>
  </si>
  <si>
    <t>2 19 25169 05 0000 150</t>
  </si>
  <si>
    <t>Возврат остатков субсидий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 из бюджетов муниципальных районов</t>
  </si>
  <si>
    <t>2 19 25228 05 0000 150</t>
  </si>
  <si>
    <t>Возврат остатков субсидий на оснащение объектов спортивной инфраструктуры спортивно-технологическим оборудованием из бюджетов муниципальных районов</t>
  </si>
  <si>
    <t>2 19 25304 05 0000 150</t>
  </si>
  <si>
    <t>2 02 25255 05 0000 150</t>
  </si>
  <si>
    <t>2 02 25255 00 0000 150</t>
  </si>
  <si>
    <t xml:space="preserve">      Ю.Н. Кулакова</t>
  </si>
  <si>
    <t xml:space="preserve">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
</t>
  </si>
  <si>
    <t xml:space="preserve">Доходы от реализации иного имущества, находящегося в собственности муниципальных районов (за исключением имущества муниципальных бюджетах и автономных </t>
  </si>
  <si>
    <t xml:space="preserve">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 </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</si>
  <si>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</si>
  <si>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посягающие на институты государственной власти, налагаемые мировыми судьями, комиссиями по делам несовершеннолетних и защите их прав</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</si>
  <si>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</si>
  <si>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Доходы от продажи земельных участков, находящихся в государственной и муниципальной собственности </t>
  </si>
  <si>
    <t xml:space="preserve">Субсидии бюджетам муниципальных районов на благоустройство зданий государственных и муниципальных </t>
  </si>
  <si>
    <t>общеобразовательных организаций в целях соблюдения требований к воздушно-тепловому режиму, водоснабжению и канализации</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</si>
  <si>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</si>
  <si>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1 11 01050 05 0000 120</t>
  </si>
  <si>
    <t>1 11 09000 00 0000 120</t>
  </si>
  <si>
    <t>1 11 09040 00 0000 120</t>
  </si>
  <si>
    <t>1 11 09045 05 0000 120</t>
  </si>
  <si>
    <t>1 11 09080 00 0000 120</t>
  </si>
  <si>
    <t>1 11 09080 05 0000 120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</si>
  <si>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</si>
  <si>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1 14 02050 05 0000 410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</si>
  <si>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</si>
  <si>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1 14 06300 00 0000 430</t>
  </si>
  <si>
    <t>1 14 06310 00 0000 430</t>
  </si>
  <si>
    <t>1 14 06313 05 0000 430</t>
  </si>
  <si>
    <t>1 14 06313 13 0000 430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</si>
  <si>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</si>
  <si>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</si>
  <si>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</si>
  <si>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</si>
  <si>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</si>
  <si>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</si>
  <si>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</si>
  <si>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</si>
  <si>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</si>
  <si>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</si>
  <si>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</si>
  <si>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2 02 25269 00 0000 150</t>
  </si>
  <si>
    <t xml:space="preserve">Субсидии бюджетам на закупку контейнеров для раздельного накопления твердых коммунальных отходов
</t>
  </si>
  <si>
    <t>2 02 25269 05 0000 150</t>
  </si>
  <si>
    <t xml:space="preserve">Субсидии бюджетам муниципальных районов на закупку контейнеров для раздельного накопления твердых коммунальных отходов
</t>
  </si>
  <si>
    <t>2 02  25519 05 0000 150</t>
  </si>
  <si>
    <t xml:space="preserve">Субсидии бюджетам муниципальных районов на поддержку отрасли культуры
</t>
  </si>
  <si>
    <t>2 02 25519 00 0000 150</t>
  </si>
  <si>
    <t xml:space="preserve">Субсидии бюджетам на поддержку отрасли культуры
</t>
  </si>
  <si>
    <t>2 02 35303 05 0000 150</t>
  </si>
  <si>
    <t>2 02 35303 00 0000 150</t>
  </si>
  <si>
    <t xml:space="preserve">Единая субвенция бюджетам муниципальных районов из бюджета субъекта Российской Федерации
</t>
  </si>
  <si>
    <t>2 02 36900 00 000 150</t>
  </si>
  <si>
    <t xml:space="preserve">Единая субвенция местным бюджетам из бюджета субъекта Российской Федерации
</t>
  </si>
  <si>
    <t>2 07 05030 05 0000 150</t>
  </si>
  <si>
    <t xml:space="preserve">Прочие безвозмездные поступления в бюджеты муниципальных районов
</t>
  </si>
  <si>
    <t>2 07 05000 05 0000 150</t>
  </si>
  <si>
    <t xml:space="preserve">ПРОЧИЕ БЕЗВОЗМЕЗДНЫЕ ПОСТУПЛЕНИЯ
</t>
  </si>
  <si>
    <t>2 07 00000 00 0000 000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</si>
  <si>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</si>
  <si>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ПРИБЫЛЬ, ДОХОДЫ</t>
  </si>
  <si>
    <t>НАЛОГОВЫЕ И НЕНАЛОГОВЫЕ ДОХОДЫ</t>
  </si>
  <si>
    <t>НАЛОГИ НА СОВОКУПНЫЙ ДОХОД</t>
  </si>
  <si>
    <t>Налог, взимаемый с налогоплательщиков, выбравших  в качестве объекта налогообложения доходы, уменьшенные на величину расходов</t>
  </si>
  <si>
    <t>НАЛОГИ НА ИМУЩЕСТВО</t>
  </si>
  <si>
    <t>ГОСУДАРСТВЕННАЯ ПОШЛИНА</t>
  </si>
  <si>
    <t>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</si>
  <si>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</si>
  <si>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ПЛАТЕЖИ ПРИ ПОЛЬЗОВАНИИ ПРИРОДНЫМИ РЕСУРСАМИ</t>
  </si>
  <si>
    <t>ДОХОДЫ ОТ ОКАЗАНИЯ ПЛАТНЫХ УСЛУГ И КОМПЕНСАЦИИ ЗАТРАТ ГОСУДАРСТВА</t>
  </si>
  <si>
    <t>Доходы от оказания информационных услуг органами местного самоуправления муниципальных районов, казенными учреждениями муниципальных районов</t>
  </si>
  <si>
    <t>ДОХОДЫ ОТ ПРОДАЖИ МАТЕРИАЛЬНЫХ И НЕМАТЕРИАЛЬНЫХ АКТИВОВ</t>
  </si>
  <si>
    <t>ШТРАФЫ, САНКЦИИ, ВОЗМЕЩЕНИЕ УЩЕРБА</t>
  </si>
  <si>
    <t xml:space="preserve">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t>
  </si>
  <si>
    <t xml:space="preserve">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</si>
  <si>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</si>
  <si>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</si>
  <si>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</si>
  <si>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ПРОЧИЕ НЕНАЛОГОВЫЕ ДОХОДЫ</t>
  </si>
  <si>
    <t xml:space="preserve">БЕЗВОЗМЕЗДНЫЕ ПОСТУПЛЕНИЯ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</si>
  <si>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</si>
  <si>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</si>
  <si>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</si>
  <si>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</si>
  <si>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1 01 01120 01 0000 110</t>
  </si>
  <si>
    <t>1 01 01130 01 0000 110</t>
  </si>
  <si>
    <t>1 01 02130 01 0000 110</t>
  </si>
  <si>
    <t>1 01 02140 01 0000 110</t>
  </si>
  <si>
    <t>1 16 10100 00 0000 140</t>
  </si>
  <si>
    <t>1 16 10100 05 0000 140</t>
  </si>
  <si>
    <t>2 02 25786 05 0000 150</t>
  </si>
  <si>
    <t>2 02 25786 00 0000 150</t>
  </si>
  <si>
    <t>2 02 35179 05 0000 150</t>
  </si>
  <si>
    <t>2 02 35179 00 0000 150</t>
  </si>
  <si>
    <t>2 18 60040 05 0000 150</t>
  </si>
  <si>
    <t>2 19 35303 05 0000 150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</si>
  <si>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</si>
  <si>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</si>
  <si>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</si>
  <si>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</si>
  <si>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</si>
  <si>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Субсидии бюджетам муниципальных районов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</si>
  <si>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</si>
  <si>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</si>
  <si>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Доходы бюджетов муниципальных районов от возврата остатков субсидий, имеющих целевое назначение, прошлых лет из иных местных бюджетов</t>
  </si>
  <si>
    <t>имущества муниципальных бюджетных и автономных учреждений), в части реализации материальных запасов по указанному имуществу</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</si>
  <si>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физических лиц в отношении доходов от долевого участия в организации, полученных в виде дивидендов)</t>
  </si>
  <si>
    <t>Налог, взимаемый в связи с применением патентной системы налогообложения</t>
  </si>
  <si>
    <t xml:space="preserve">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 </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</si>
  <si>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</si>
  <si>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</si>
  <si>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 xml:space="preserve">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</si>
  <si>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</si>
  <si>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Дотации бюджетам  на поддержку мер по обеспечению сбалансированности бюджетов</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</si>
  <si>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</si>
  <si>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 </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</si>
  <si>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правонарушениях, за административные правонарушения против порядка управления</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</si>
  <si>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</si>
  <si>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Субсидии бюджетам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</si>
  <si>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t>
  </si>
  <si>
    <t xml:space="preserve">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t>
  </si>
  <si>
    <t>посещающими образовательные организации, реализующие образовательные программы дошкольного образования</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</si>
  <si>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
</t>
  </si>
  <si>
    <t xml:space="preserve">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</si>
  <si>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Ю.Н. Кулакова</t>
  </si>
  <si>
    <t xml:space="preserve">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t>
  </si>
  <si>
    <t>ВОЗВРАТ ОСТАТКОВ СУБСИДИЙ, СУБВЕНЦИЙ И ИНЫХ МЕЖБЮДЖЕТНЫХ ТРАНСФЕРТОВ, ИМЕЮЩИХ ЦЕЛЕВОЕ НАЗНАЧЕНИЕ, ПРОШЛЫХ ЛЕТ</t>
  </si>
  <si>
    <t>% исполнения</t>
  </si>
  <si>
    <t>2 02 36900 05 0000 150</t>
  </si>
  <si>
    <t>1 17 01050 05 0000 180</t>
  </si>
  <si>
    <t>Невыясненные поступления, зачисляемые в бюджеты муниципальных районов</t>
  </si>
  <si>
    <t>Возврат остатков субсидий на реализацию мероприятий по модернизации щкольных систем образования из бюджетов муниципальных районов</t>
  </si>
  <si>
    <t>2 19 25750 05 0000 150</t>
  </si>
  <si>
    <t xml:space="preserve">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</si>
  <si>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и обращения с животными</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</si>
  <si>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</si>
  <si>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 xml:space="preserve">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</si>
  <si>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</si>
  <si>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 </t>
  </si>
  <si>
    <t xml:space="preserve">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t>
  </si>
  <si>
    <t xml:space="preserve">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t>
  </si>
  <si>
    <t xml:space="preserve">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</si>
  <si>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</si>
  <si>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1 17 01000 00 0000 180</t>
  </si>
  <si>
    <t xml:space="preserve">Невыясненные поступления
</t>
  </si>
  <si>
    <t>2 02 45050 05 0000 150</t>
  </si>
  <si>
    <t>2 02 45050 00 0000 150</t>
  </si>
  <si>
    <t xml:space="preserve">            (тыс. рублей)</t>
  </si>
  <si>
    <t>Налог на прибыль организаций, зачисляемый в бюджеты бюджетной системы Российской Федерации по соответствующим ставкам</t>
  </si>
  <si>
    <t xml:space="preserve">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
</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</si>
  <si>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</si>
  <si>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</si>
  <si>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ДОХОДЫ ОТ ИСПОЛЬЗОВАНИЯ ИМУЩЕСТВА, НАХОДЯЩЕГОСЯ В ГОСУДАРСТВЕННОЙ И МУНИЦИПАЛЬНОЙ СОБСТВЕННОСТИ</t>
  </si>
  <si>
    <t>Начальник финансового
управления администрации 
Туапсинского муниципального округа</t>
  </si>
  <si>
    <t>Федерального казначейства между бюджетами субъектов Российской Федерации по нормативам, установленным федеральным законом о федеральном бюджете</t>
  </si>
  <si>
    <t xml:space="preserve">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t>
  </si>
  <si>
    <t>Федерации в виде дивидендов (в части суммы налога, превышающей 650 000 рублей)</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</si>
  <si>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</si>
  <si>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участков (за исключением земельных участков бюджетных и автономных учреждений) </t>
  </si>
  <si>
    <t xml:space="preserve">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t>
  </si>
  <si>
    <t xml:space="preserve">Прочие поступления от использования имущества, находящегося в государственной и муниципальной </t>
  </si>
  <si>
    <t>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</si>
  <si>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Возмещение ущерба при возникновении страховых случаев, когда выгодоприобретателями выступают получатели средств бюджета муниципального района </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</si>
  <si>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</si>
  <si>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</si>
  <si>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дивидентов)</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</si>
  <si>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</si>
  <si>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 xml:space="preserve">Налог на доходы физических лиц в отношении доходов от долевого участия в организации, полученных физическим лицом –  налоговым резидентом Российской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</si>
  <si>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 – 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</si>
  <si>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r>
      <t xml:space="preserve">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t>
    </r>
    <r>
      <rPr>
        <sz val="12"/>
        <rFont val="Calibri"/>
        <family val="2"/>
        <charset val="204"/>
      </rPr>
      <t>«</t>
    </r>
    <r>
      <rPr>
        <sz val="12"/>
        <rFont val="Times New Roman"/>
        <family val="1"/>
        <charset val="204"/>
      </rPr>
      <t>Сириус</t>
    </r>
    <r>
      <rPr>
        <sz val="12"/>
        <rFont val="Calibri"/>
        <family val="2"/>
        <charset val="204"/>
      </rPr>
      <t>»</t>
    </r>
    <r>
      <rPr>
        <sz val="12"/>
        <rFont val="Times New Roman"/>
        <family val="1"/>
        <charset val="204"/>
      </rPr>
      <t xml:space="preserve">, муниципальных общеобразовательных организаций и профессиональных образовательных организаций
</t>
    </r>
  </si>
  <si>
    <t xml:space="preserve">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t>
  </si>
  <si>
    <t xml:space="preserve">Доходы от реализации имущества, находящегося в собственности муниципальных районов (за исключением имущества муниципальных бюджетных и </t>
  </si>
  <si>
    <t>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</si>
  <si>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</si>
  <si>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t>
  </si>
  <si>
    <t>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</si>
  <si>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</si>
  <si>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 xml:space="preserve">Административные штрафы, установленные главой 13 Кодекса Российской Федерации об административных </t>
  </si>
  <si>
    <t>правонарушениях, за административные правонарушения в области связи и информации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</si>
  <si>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использования производства, и обращения драгоценных металлов и драгоценных камней</t>
  </si>
  <si>
    <t xml:space="preserve">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t>
  </si>
  <si>
    <t>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</si>
  <si>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Административные штрафы, установленные главой 19 Кодекса Российской Федерации об административных правонарушениях, за административные </t>
  </si>
  <si>
    <t>правонарушения против порядка управления, налагаемые мировыми судьями, комиссиями по делам несовершеннолетних и защите их прав</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</si>
  <si>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</si>
  <si>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РОССИЙСКОЙ ФЕДЕРАЦИИ </t>
  </si>
  <si>
    <t xml:space="preserve">БЕЗВОЗМЕЗДНЫЕ ПОСТУПЛЕНИЯ ОТ ДРУГИХ БЮДЖЕТОВ БЮДЖЕТНОЙ СИСТЕМЫ </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</si>
  <si>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</si>
  <si>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t>
  </si>
  <si>
    <t>Субвенции бюджетам муниципальных районов на выполнение передаваемых полномочий субъектов Российской Федерации</t>
  </si>
  <si>
    <t xml:space="preserve">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t>
  </si>
  <si>
    <t>муниципальных общеобразовательных организаций и профессиональных образовательных организаций</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</si>
  <si>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</si>
  <si>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Доходы бюджетов бюджетной системы Российской Федерации от возврата бюджетами бюджетной системы Российской Федерации остатков субсидий, субвенций и </t>
  </si>
  <si>
    <t>иных межбюджетных  трансфертов, имеющих целевое назначение, прошлых лет, а также от возврата организациями остатков субсидий прошлых лет</t>
  </si>
  <si>
    <t>ИСПОЛНЕНИЕ</t>
  </si>
  <si>
    <t>-</t>
  </si>
  <si>
    <t xml:space="preserve">по доходам бюджета муниципального </t>
  </si>
  <si>
    <t xml:space="preserve">образования Туапсинский район по кодам  </t>
  </si>
  <si>
    <t xml:space="preserve">видов доходов, подвидов доходов, классификации </t>
  </si>
  <si>
    <t xml:space="preserve">операций сектора государственного управления, </t>
  </si>
  <si>
    <t>относящихся к доходамместного бюджета   за 2024 год</t>
  </si>
  <si>
    <t>Бюджет, утвержденный решением Совета муниципального образования  Туапсинский муниципальный округ Краснодарского края от 20 декабря 2024 г.    № 114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</si>
</sst>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30" x14ac:knownFonts="1">
    <font>
      <sz val="11"/>
      <color theme="1"/>
      <name val="Calibri"/>
      <family val="2"/>
      <charset val="204"/>
      <scheme val="minor"/>
    </font>
    <font>
      <sz val="11"/>
      <color theme="1"/>
      <name val="Calibri"/>
      <family val="2"/>
      <charset val="204"/>
      <scheme val="minor"/>
    </font>
    <font>
      <sz val="10"/>
      <name val="Arial Cyr"/>
      <charset val="204"/>
    </font>
    <font>
      <sz val="14"/>
      <name val="Times New Roman"/>
      <family val="1"/>
      <charset val="204"/>
    </font>
    <font>
      <b/>
      <sz val="14"/>
      <name val="Times New Roman"/>
      <family val="1"/>
      <charset val="204"/>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10"/>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19"/>
      <name val="Calibri"/>
      <family val="2"/>
      <charset val="204"/>
    </font>
    <font>
      <sz val="11"/>
      <color indexed="20"/>
      <name val="Calibri"/>
      <family val="2"/>
      <charset val="204"/>
    </font>
    <font>
      <i/>
      <sz val="11"/>
      <color indexed="23"/>
      <name val="Calibri"/>
      <family val="2"/>
      <charset val="204"/>
    </font>
    <font>
      <sz val="11"/>
      <color indexed="10"/>
      <name val="Calibri"/>
      <family val="2"/>
      <charset val="204"/>
    </font>
    <font>
      <sz val="11"/>
      <color indexed="17"/>
      <name val="Calibri"/>
      <family val="2"/>
      <charset val="204"/>
    </font>
    <font>
      <sz val="14"/>
      <name val="Arial Cyr"/>
      <charset val="204"/>
    </font>
    <font>
      <sz val="12"/>
      <name val="Times New Roman"/>
      <family val="1"/>
      <charset val="204"/>
    </font>
    <font>
      <sz val="14"/>
      <name val="Calibri"/>
      <family val="2"/>
      <charset val="204"/>
      <scheme val="minor"/>
    </font>
    <font>
      <sz val="10"/>
      <name val="Arial"/>
      <family val="2"/>
      <charset val="204"/>
    </font>
    <font>
      <sz val="14"/>
      <color rgb="FFFF0000"/>
      <name val="Calibri"/>
      <family val="2"/>
      <charset val="204"/>
      <scheme val="minor"/>
    </font>
    <font>
      <sz val="12"/>
      <name val="Arial Cyr"/>
      <charset val="204"/>
    </font>
    <font>
      <sz val="12"/>
      <name val="Calibri"/>
      <family val="2"/>
      <charset val="204"/>
      <scheme val="minor"/>
    </font>
    <font>
      <sz val="12"/>
      <name val="Calibri"/>
      <family val="2"/>
      <charset val="204"/>
    </font>
  </fonts>
  <fills count="19">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9"/>
      </patternFill>
    </fill>
    <fill>
      <patternFill patternType="solid">
        <fgColor indexed="55"/>
      </patternFill>
    </fill>
    <fill>
      <patternFill patternType="solid">
        <fgColor indexed="46"/>
      </patternFill>
    </fill>
    <fill>
      <patternFill patternType="solid">
        <fgColor theme="0"/>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64"/>
      </left>
      <right style="thin">
        <color indexed="64"/>
      </right>
      <top style="thin">
        <color indexed="64"/>
      </top>
      <bottom style="thin">
        <color indexed="64"/>
      </bottom>
      <diagonal/>
    </border>
  </borders>
  <cellStyleXfs count="125">
    <xf numFmtId="0" fontId="0" fillId="0" borderId="0"/>
    <xf numFmtId="0" fontId="2"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7" fillId="11"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8" fillId="7" borderId="1" applyNumberFormat="0" applyAlignment="0" applyProtection="0"/>
    <xf numFmtId="0" fontId="9" fillId="15" borderId="2" applyNumberFormat="0" applyAlignment="0" applyProtection="0"/>
    <xf numFmtId="0" fontId="10" fillId="15" borderId="1" applyNumberFormat="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0" borderId="6" applyNumberFormat="0" applyFill="0" applyAlignment="0" applyProtection="0"/>
    <xf numFmtId="0" fontId="15" fillId="16" borderId="7" applyNumberFormat="0" applyAlignment="0" applyProtection="0"/>
    <xf numFmtId="0" fontId="16" fillId="0" borderId="0" applyNumberFormat="0" applyFill="0" applyBorder="0" applyAlignment="0" applyProtection="0"/>
    <xf numFmtId="0" fontId="17" fillId="7"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 fillId="17" borderId="0" applyNumberFormat="0" applyBorder="0" applyAlignment="0" applyProtection="0"/>
    <xf numFmtId="0" fontId="19" fillId="0" borderId="0" applyNumberFormat="0" applyFill="0" applyBorder="0" applyAlignment="0" applyProtection="0"/>
    <xf numFmtId="0" fontId="2" fillId="4" borderId="8" applyNumberFormat="0" applyFont="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6" borderId="0" applyNumberFormat="0" applyBorder="0" applyAlignment="0" applyProtection="0"/>
    <xf numFmtId="0" fontId="2"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7" fillId="11"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8" fillId="7" borderId="1" applyNumberFormat="0" applyAlignment="0" applyProtection="0"/>
    <xf numFmtId="0" fontId="9" fillId="15" borderId="2" applyNumberFormat="0" applyAlignment="0" applyProtection="0"/>
    <xf numFmtId="0" fontId="10" fillId="15" borderId="1" applyNumberFormat="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0" borderId="6" applyNumberFormat="0" applyFill="0" applyAlignment="0" applyProtection="0"/>
    <xf numFmtId="0" fontId="15" fillId="16" borderId="7" applyNumberFormat="0" applyAlignment="0" applyProtection="0"/>
    <xf numFmtId="0" fontId="16" fillId="0" borderId="0" applyNumberFormat="0" applyFill="0" applyBorder="0" applyAlignment="0" applyProtection="0"/>
    <xf numFmtId="0" fontId="17" fillId="7" borderId="0" applyNumberFormat="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17" borderId="0" applyNumberFormat="0" applyBorder="0" applyAlignment="0" applyProtection="0"/>
    <xf numFmtId="0" fontId="19" fillId="0" borderId="0" applyNumberFormat="0" applyFill="0" applyBorder="0" applyAlignment="0" applyProtection="0"/>
    <xf numFmtId="0" fontId="2" fillId="4" borderId="8" applyNumberFormat="0" applyFont="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6" borderId="0" applyNumberFormat="0" applyBorder="0" applyAlignment="0" applyProtection="0"/>
    <xf numFmtId="0" fontId="25" fillId="0" borderId="0"/>
  </cellStyleXfs>
  <cellXfs count="54">
    <xf numFmtId="0" fontId="0" fillId="0" borderId="0" xfId="0"/>
    <xf numFmtId="0" fontId="3" fillId="18" borderId="0" xfId="1" applyFont="1" applyFill="1" applyBorder="1"/>
    <xf numFmtId="165" fontId="3" fillId="18" borderId="0" xfId="1" applyNumberFormat="1" applyFont="1" applyFill="1" applyBorder="1"/>
    <xf numFmtId="3" fontId="23" fillId="18" borderId="10" xfId="1" applyNumberFormat="1" applyFont="1" applyFill="1" applyBorder="1" applyAlignment="1">
      <alignment horizontal="center" vertical="top"/>
    </xf>
    <xf numFmtId="0" fontId="22" fillId="18" borderId="0" xfId="1" applyFont="1" applyFill="1"/>
    <xf numFmtId="0" fontId="23" fillId="18" borderId="10" xfId="1" applyNumberFormat="1" applyFont="1" applyFill="1" applyBorder="1" applyAlignment="1">
      <alignment horizontal="center" vertical="top" wrapText="1"/>
    </xf>
    <xf numFmtId="49" fontId="23" fillId="18" borderId="10" xfId="1" applyNumberFormat="1" applyFont="1" applyFill="1" applyBorder="1" applyAlignment="1">
      <alignment horizontal="center" vertical="top"/>
    </xf>
    <xf numFmtId="4" fontId="3" fillId="18" borderId="0" xfId="1" applyNumberFormat="1" applyFont="1" applyFill="1" applyBorder="1"/>
    <xf numFmtId="165" fontId="23" fillId="18" borderId="0" xfId="44" applyNumberFormat="1" applyFont="1" applyFill="1" applyBorder="1" applyAlignment="1" applyProtection="1">
      <alignment horizontal="center"/>
      <protection hidden="1"/>
    </xf>
    <xf numFmtId="0" fontId="24" fillId="18" borderId="0" xfId="0" applyFont="1" applyFill="1"/>
    <xf numFmtId="0" fontId="3" fillId="18" borderId="0" xfId="1" applyFont="1" applyFill="1" applyBorder="1" applyAlignment="1">
      <alignment horizontal="center" vertical="top"/>
    </xf>
    <xf numFmtId="165" fontId="3" fillId="18" borderId="0" xfId="1" applyNumberFormat="1" applyFont="1" applyFill="1" applyBorder="1" applyAlignment="1">
      <alignment horizontal="center" vertical="top"/>
    </xf>
    <xf numFmtId="0" fontId="23" fillId="18" borderId="10" xfId="70" applyNumberFormat="1" applyFont="1" applyFill="1" applyBorder="1" applyAlignment="1">
      <alignment horizontal="center" vertical="top"/>
    </xf>
    <xf numFmtId="165" fontId="23" fillId="18" borderId="10" xfId="70" applyNumberFormat="1" applyFont="1" applyFill="1" applyBorder="1" applyAlignment="1">
      <alignment horizontal="center" vertical="top"/>
    </xf>
    <xf numFmtId="164" fontId="3" fillId="18" borderId="0" xfId="1" applyNumberFormat="1" applyFont="1" applyFill="1" applyBorder="1" applyAlignment="1">
      <alignment horizontal="center" vertical="top" wrapText="1"/>
    </xf>
    <xf numFmtId="165" fontId="22" fillId="18" borderId="0" xfId="1" applyNumberFormat="1" applyFont="1" applyFill="1" applyAlignment="1">
      <alignment horizontal="center" vertical="top"/>
    </xf>
    <xf numFmtId="164" fontId="3" fillId="18" borderId="0" xfId="1" applyNumberFormat="1" applyFont="1" applyFill="1" applyBorder="1" applyAlignment="1">
      <alignment horizontal="center" vertical="top"/>
    </xf>
    <xf numFmtId="0" fontId="3" fillId="18" borderId="0" xfId="63" applyFont="1" applyFill="1" applyAlignment="1" applyProtection="1">
      <alignment horizontal="center" vertical="top"/>
      <protection hidden="1"/>
    </xf>
    <xf numFmtId="165" fontId="3" fillId="18" borderId="0" xfId="63" applyNumberFormat="1" applyFont="1" applyFill="1" applyAlignment="1" applyProtection="1">
      <alignment horizontal="center" vertical="top"/>
      <protection hidden="1"/>
    </xf>
    <xf numFmtId="0" fontId="22" fillId="18" borderId="0" xfId="1" applyFont="1" applyFill="1" applyAlignment="1">
      <alignment horizontal="center" vertical="top"/>
    </xf>
    <xf numFmtId="165" fontId="3" fillId="18" borderId="0" xfId="1" applyNumberFormat="1" applyFont="1" applyFill="1" applyAlignment="1">
      <alignment horizontal="center" vertical="top"/>
    </xf>
    <xf numFmtId="0" fontId="24" fillId="18" borderId="0" xfId="0" applyFont="1" applyFill="1" applyAlignment="1">
      <alignment horizontal="center" vertical="top"/>
    </xf>
    <xf numFmtId="165" fontId="24" fillId="18" borderId="0" xfId="0" applyNumberFormat="1" applyFont="1" applyFill="1" applyAlignment="1">
      <alignment horizontal="center" vertical="top"/>
    </xf>
    <xf numFmtId="0" fontId="3" fillId="18" borderId="0" xfId="1" applyFont="1" applyFill="1" applyBorder="1" applyAlignment="1">
      <alignment horizontal="left" vertical="top"/>
    </xf>
    <xf numFmtId="0" fontId="23" fillId="18" borderId="10" xfId="70" applyNumberFormat="1" applyFont="1" applyFill="1" applyBorder="1" applyAlignment="1">
      <alignment horizontal="left" vertical="top" wrapText="1"/>
    </xf>
    <xf numFmtId="0" fontId="24" fillId="18" borderId="0" xfId="0" applyFont="1" applyFill="1" applyAlignment="1">
      <alignment horizontal="left" vertical="top"/>
    </xf>
    <xf numFmtId="0" fontId="3" fillId="18" borderId="0" xfId="1" applyFont="1" applyFill="1" applyBorder="1" applyAlignment="1">
      <alignment horizontal="left" wrapText="1"/>
    </xf>
    <xf numFmtId="0" fontId="3" fillId="18" borderId="0" xfId="1" applyFont="1" applyFill="1" applyBorder="1" applyAlignment="1">
      <alignment horizontal="left"/>
    </xf>
    <xf numFmtId="165" fontId="3" fillId="18" borderId="0" xfId="1" applyNumberFormat="1" applyFont="1" applyFill="1" applyBorder="1" applyAlignment="1">
      <alignment horizontal="center"/>
    </xf>
    <xf numFmtId="0" fontId="26" fillId="18" borderId="0" xfId="0" applyFont="1" applyFill="1"/>
    <xf numFmtId="0" fontId="23" fillId="18" borderId="10" xfId="1" applyNumberFormat="1" applyFont="1" applyFill="1" applyBorder="1" applyAlignment="1">
      <alignment horizontal="left" vertical="top" wrapText="1"/>
    </xf>
    <xf numFmtId="165" fontId="23" fillId="18" borderId="0" xfId="1" applyNumberFormat="1" applyFont="1" applyFill="1" applyAlignment="1">
      <alignment horizontal="right" vertical="top"/>
    </xf>
    <xf numFmtId="164" fontId="23" fillId="18" borderId="10" xfId="1" applyNumberFormat="1" applyFont="1" applyFill="1" applyBorder="1" applyAlignment="1">
      <alignment horizontal="center" vertical="top" wrapText="1"/>
    </xf>
    <xf numFmtId="165" fontId="23" fillId="18" borderId="10" xfId="1" applyNumberFormat="1" applyFont="1" applyFill="1" applyBorder="1" applyAlignment="1">
      <alignment horizontal="center" vertical="top" wrapText="1"/>
    </xf>
    <xf numFmtId="0" fontId="3" fillId="18" borderId="0" xfId="0" applyFont="1" applyFill="1" applyBorder="1" applyAlignment="1">
      <alignment horizontal="left" wrapText="1"/>
    </xf>
    <xf numFmtId="0" fontId="3" fillId="18" borderId="0" xfId="0" applyFont="1" applyFill="1" applyBorder="1" applyAlignment="1">
      <alignment horizontal="center" vertical="top" wrapText="1"/>
    </xf>
    <xf numFmtId="0" fontId="23" fillId="18" borderId="10" xfId="1" applyFont="1" applyFill="1" applyBorder="1" applyAlignment="1">
      <alignment horizontal="center" vertical="top"/>
    </xf>
    <xf numFmtId="0" fontId="23" fillId="18" borderId="10" xfId="44" applyNumberFormat="1" applyFont="1" applyFill="1" applyBorder="1" applyAlignment="1" applyProtection="1">
      <alignment horizontal="left" vertical="top" wrapText="1"/>
      <protection hidden="1"/>
    </xf>
    <xf numFmtId="0" fontId="23" fillId="18" borderId="0" xfId="1" applyFont="1" applyFill="1" applyBorder="1"/>
    <xf numFmtId="0" fontId="27" fillId="18" borderId="0" xfId="1" applyFont="1" applyFill="1" applyAlignment="1"/>
    <xf numFmtId="0" fontId="28" fillId="18" borderId="0" xfId="0" applyFont="1" applyFill="1"/>
    <xf numFmtId="166" fontId="23" fillId="18" borderId="10" xfId="1" applyNumberFormat="1" applyFont="1" applyFill="1" applyBorder="1" applyAlignment="1">
      <alignment horizontal="center" vertical="top"/>
    </xf>
    <xf numFmtId="164" fontId="23" fillId="18" borderId="10" xfId="1" applyNumberFormat="1" applyFont="1" applyFill="1" applyBorder="1" applyAlignment="1">
      <alignment horizontal="center" vertical="top"/>
    </xf>
    <xf numFmtId="0" fontId="23" fillId="18" borderId="10" xfId="44" applyNumberFormat="1" applyFont="1" applyFill="1" applyBorder="1" applyAlignment="1" applyProtection="1">
      <alignment horizontal="left" vertical="top" wrapText="1"/>
      <protection hidden="1"/>
    </xf>
    <xf numFmtId="0" fontId="23" fillId="18" borderId="0" xfId="0" applyFont="1" applyFill="1"/>
    <xf numFmtId="164" fontId="23" fillId="18" borderId="10" xfId="44" applyNumberFormat="1" applyFont="1" applyFill="1" applyBorder="1" applyAlignment="1" applyProtection="1">
      <alignment horizontal="center" vertical="top"/>
      <protection hidden="1"/>
    </xf>
    <xf numFmtId="165" fontId="23" fillId="18" borderId="10" xfId="44" applyNumberFormat="1" applyFont="1" applyFill="1" applyBorder="1" applyAlignment="1" applyProtection="1">
      <alignment horizontal="center" vertical="top"/>
      <protection hidden="1"/>
    </xf>
    <xf numFmtId="0" fontId="24" fillId="18" borderId="10" xfId="0" applyFont="1" applyFill="1" applyBorder="1" applyAlignment="1">
      <alignment horizontal="center" vertical="top"/>
    </xf>
    <xf numFmtId="0" fontId="4" fillId="18" borderId="0" xfId="1" applyFont="1" applyFill="1" applyBorder="1" applyAlignment="1">
      <alignment horizontal="center" vertical="top" wrapText="1"/>
    </xf>
    <xf numFmtId="0" fontId="3" fillId="18" borderId="0" xfId="0" applyFont="1" applyFill="1" applyBorder="1" applyAlignment="1">
      <alignment horizontal="right"/>
    </xf>
    <xf numFmtId="0" fontId="23" fillId="18" borderId="10" xfId="44" applyNumberFormat="1" applyFont="1" applyFill="1" applyBorder="1" applyAlignment="1" applyProtection="1">
      <alignment horizontal="left" vertical="top" wrapText="1"/>
      <protection hidden="1"/>
    </xf>
    <xf numFmtId="164" fontId="23" fillId="18" borderId="10" xfId="44" applyNumberFormat="1" applyFont="1" applyFill="1" applyBorder="1" applyAlignment="1" applyProtection="1">
      <alignment horizontal="center" vertical="top"/>
      <protection hidden="1"/>
    </xf>
    <xf numFmtId="165" fontId="23" fillId="18" borderId="10" xfId="44" applyNumberFormat="1" applyFont="1" applyFill="1" applyBorder="1" applyAlignment="1" applyProtection="1">
      <alignment horizontal="center" vertical="top"/>
      <protection hidden="1"/>
    </xf>
    <xf numFmtId="0" fontId="4" fillId="18" borderId="0" xfId="1" applyFont="1" applyFill="1" applyBorder="1" applyAlignment="1">
      <alignment horizontal="center" vertical="top"/>
    </xf>
  </cellXfs>
  <cellStyles count="125">
    <cellStyle name="20% - Акцент1 2" xfId="2"/>
    <cellStyle name="20% - Акцент1 3" xfId="71"/>
    <cellStyle name="20% - Акцент2 2" xfId="3"/>
    <cellStyle name="20% - Акцент2 3" xfId="72"/>
    <cellStyle name="20% - Акцент3 2" xfId="4"/>
    <cellStyle name="20% - Акцент3 3" xfId="73"/>
    <cellStyle name="20% - Акцент4 2" xfId="5"/>
    <cellStyle name="20% - Акцент4 3" xfId="74"/>
    <cellStyle name="20% - Акцент5 2" xfId="6"/>
    <cellStyle name="20% - Акцент5 3" xfId="75"/>
    <cellStyle name="20% - Акцент6 2" xfId="7"/>
    <cellStyle name="20% - Акцент6 3" xfId="76"/>
    <cellStyle name="40% - Акцент1 2" xfId="8"/>
    <cellStyle name="40% - Акцент1 3" xfId="77"/>
    <cellStyle name="40% - Акцент2 2" xfId="9"/>
    <cellStyle name="40% - Акцент2 3" xfId="78"/>
    <cellStyle name="40% - Акцент3 2" xfId="10"/>
    <cellStyle name="40% - Акцент3 3" xfId="79"/>
    <cellStyle name="40% - Акцент4 2" xfId="11"/>
    <cellStyle name="40% - Акцент4 3" xfId="80"/>
    <cellStyle name="40% - Акцент5 2" xfId="12"/>
    <cellStyle name="40% - Акцент5 3" xfId="81"/>
    <cellStyle name="40% - Акцент6 2" xfId="13"/>
    <cellStyle name="40% - Акцент6 3" xfId="82"/>
    <cellStyle name="60% - Акцент1 2" xfId="14"/>
    <cellStyle name="60% - Акцент1 3" xfId="83"/>
    <cellStyle name="60% - Акцент2 2" xfId="15"/>
    <cellStyle name="60% - Акцент2 3" xfId="84"/>
    <cellStyle name="60% - Акцент3 2" xfId="16"/>
    <cellStyle name="60% - Акцент3 3" xfId="85"/>
    <cellStyle name="60% - Акцент4 2" xfId="17"/>
    <cellStyle name="60% - Акцент4 3" xfId="86"/>
    <cellStyle name="60% - Акцент5 2" xfId="18"/>
    <cellStyle name="60% - Акцент5 3" xfId="87"/>
    <cellStyle name="60% - Акцент6 2" xfId="19"/>
    <cellStyle name="60% - Акцент6 3" xfId="88"/>
    <cellStyle name="Акцент1 2" xfId="20"/>
    <cellStyle name="Акцент1 3" xfId="89"/>
    <cellStyle name="Акцент2 2" xfId="21"/>
    <cellStyle name="Акцент2 3" xfId="90"/>
    <cellStyle name="Акцент3 2" xfId="22"/>
    <cellStyle name="Акцент3 3" xfId="91"/>
    <cellStyle name="Акцент4 2" xfId="23"/>
    <cellStyle name="Акцент4 3" xfId="92"/>
    <cellStyle name="Акцент5 2" xfId="24"/>
    <cellStyle name="Акцент5 3" xfId="93"/>
    <cellStyle name="Акцент6 2" xfId="25"/>
    <cellStyle name="Акцент6 3" xfId="94"/>
    <cellStyle name="Ввод  2" xfId="26"/>
    <cellStyle name="Ввод  3" xfId="95"/>
    <cellStyle name="Вывод 2" xfId="27"/>
    <cellStyle name="Вывод 3" xfId="96"/>
    <cellStyle name="Вычисление 2" xfId="28"/>
    <cellStyle name="Вычисление 3" xfId="97"/>
    <cellStyle name="Заголовок 1 2" xfId="29"/>
    <cellStyle name="Заголовок 1 3" xfId="98"/>
    <cellStyle name="Заголовок 2 2" xfId="30"/>
    <cellStyle name="Заголовок 2 3" xfId="99"/>
    <cellStyle name="Заголовок 3 2" xfId="31"/>
    <cellStyle name="Заголовок 3 3" xfId="100"/>
    <cellStyle name="Заголовок 4 2" xfId="32"/>
    <cellStyle name="Заголовок 4 3" xfId="101"/>
    <cellStyle name="Итог 2" xfId="33"/>
    <cellStyle name="Итог 3" xfId="102"/>
    <cellStyle name="Контрольная ячейка 2" xfId="34"/>
    <cellStyle name="Контрольная ячейка 3" xfId="103"/>
    <cellStyle name="Название 2" xfId="35"/>
    <cellStyle name="Название 3" xfId="104"/>
    <cellStyle name="Нейтральный 2" xfId="36"/>
    <cellStyle name="Нейтральный 3" xfId="105"/>
    <cellStyle name="Обычный" xfId="0" builtinId="0"/>
    <cellStyle name="Обычный 2" xfId="1"/>
    <cellStyle name="Обычный 2 10" xfId="38"/>
    <cellStyle name="Обычный 2 11" xfId="39"/>
    <cellStyle name="Обычный 2 12" xfId="40"/>
    <cellStyle name="Обычный 2 13" xfId="41"/>
    <cellStyle name="Обычный 2 14" xfId="42"/>
    <cellStyle name="Обычный 2 15" xfId="43"/>
    <cellStyle name="Обычный 2 16" xfId="44"/>
    <cellStyle name="Обычный 2 17" xfId="45"/>
    <cellStyle name="Обычный 2 18" xfId="46"/>
    <cellStyle name="Обычный 2 19" xfId="47"/>
    <cellStyle name="Обычный 2 2" xfId="37"/>
    <cellStyle name="Обычный 2 20" xfId="48"/>
    <cellStyle name="Обычный 2 21" xfId="49"/>
    <cellStyle name="Обычный 2 22" xfId="50"/>
    <cellStyle name="Обычный 2 23" xfId="51"/>
    <cellStyle name="Обычный 2 24" xfId="52"/>
    <cellStyle name="Обычный 2 25" xfId="53"/>
    <cellStyle name="Обычный 2 26" xfId="54"/>
    <cellStyle name="Обычный 2 27" xfId="55"/>
    <cellStyle name="Обычный 2 28" xfId="106"/>
    <cellStyle name="Обычный 2 28 2" xfId="107"/>
    <cellStyle name="Обычный 2 29" xfId="108"/>
    <cellStyle name="Обычный 2 3" xfId="56"/>
    <cellStyle name="Обычный 2 30" xfId="109"/>
    <cellStyle name="Обычный 2 31" xfId="110"/>
    <cellStyle name="Обычный 2 32" xfId="111"/>
    <cellStyle name="Обычный 2 33" xfId="112"/>
    <cellStyle name="Обычный 2 34" xfId="113"/>
    <cellStyle name="Обычный 2 35" xfId="114"/>
    <cellStyle name="Обычный 2 36" xfId="115"/>
    <cellStyle name="Обычный 2 37" xfId="116"/>
    <cellStyle name="Обычный 2 38" xfId="117"/>
    <cellStyle name="Обычный 2 39" xfId="124"/>
    <cellStyle name="Обычный 2 4" xfId="57"/>
    <cellStyle name="Обычный 2 5" xfId="58"/>
    <cellStyle name="Обычный 2 6" xfId="59"/>
    <cellStyle name="Обычный 2 7" xfId="60"/>
    <cellStyle name="Обычный 2 8" xfId="61"/>
    <cellStyle name="Обычный 2 9" xfId="62"/>
    <cellStyle name="Обычный 3" xfId="70"/>
    <cellStyle name="Обычный_tmp" xfId="63"/>
    <cellStyle name="Плохой 2" xfId="64"/>
    <cellStyle name="Плохой 3" xfId="118"/>
    <cellStyle name="Пояснение 2" xfId="65"/>
    <cellStyle name="Пояснение 3" xfId="119"/>
    <cellStyle name="Примечание 2" xfId="66"/>
    <cellStyle name="Примечание 3" xfId="120"/>
    <cellStyle name="Связанная ячейка 2" xfId="67"/>
    <cellStyle name="Связанная ячейка 3" xfId="121"/>
    <cellStyle name="Текст предупреждения 2" xfId="68"/>
    <cellStyle name="Текст предупреждения 3" xfId="122"/>
    <cellStyle name="Хороший 2" xfId="69"/>
    <cellStyle name="Хороший 3" xfId="1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395654</xdr:colOff>
      <xdr:row>0</xdr:row>
      <xdr:rowOff>7163</xdr:rowOff>
    </xdr:from>
    <xdr:to>
      <xdr:col>5</xdr:col>
      <xdr:colOff>53976</xdr:colOff>
      <xdr:row>9</xdr:row>
      <xdr:rowOff>0</xdr:rowOff>
    </xdr:to>
    <xdr:sp macro="" textlink="">
      <xdr:nvSpPr>
        <xdr:cNvPr id="2" name="Text Box 1"/>
        <xdr:cNvSpPr txBox="1">
          <a:spLocks noChangeArrowheads="1"/>
        </xdr:cNvSpPr>
      </xdr:nvSpPr>
      <xdr:spPr bwMode="auto">
        <a:xfrm>
          <a:off x="5739179" y="83363"/>
          <a:ext cx="2906347" cy="1840687"/>
        </a:xfrm>
        <a:prstGeom prst="rect">
          <a:avLst/>
        </a:prstGeom>
        <a:solidFill>
          <a:srgbClr val="FFFFFF"/>
        </a:solidFill>
        <a:ln w="9525">
          <a:noFill/>
          <a:miter lim="800000"/>
          <a:headEnd/>
          <a:tailEnd/>
        </a:ln>
      </xdr:spPr>
      <xdr:txBody>
        <a:bodyPr vertOverflow="clip" wrap="square" lIns="36576" tIns="32004" rIns="36576" bIns="0" anchor="t" upright="1"/>
        <a:lstStyle/>
        <a:p>
          <a:pPr algn="l" rtl="1">
            <a:defRPr sz="1000"/>
          </a:pPr>
          <a:r>
            <a:rPr lang="ru-RU" sz="1400" b="0" i="0" strike="noStrike">
              <a:solidFill>
                <a:srgbClr val="000000"/>
              </a:solidFill>
              <a:latin typeface="Times New Roman"/>
              <a:cs typeface="Times New Roman"/>
            </a:rPr>
            <a:t>Приложение  2 </a:t>
          </a:r>
        </a:p>
        <a:p>
          <a:pPr algn="l" rtl="1">
            <a:defRPr sz="1000"/>
          </a:pPr>
          <a:endParaRPr lang="ru-RU" sz="1400" b="0" i="0" strike="noStrike">
            <a:solidFill>
              <a:srgbClr val="000000"/>
            </a:solidFill>
            <a:latin typeface="Times New Roman"/>
            <a:cs typeface="Times New Roman"/>
          </a:endParaRPr>
        </a:p>
        <a:p>
          <a:pPr algn="l" rtl="1">
            <a:defRPr sz="1000"/>
          </a:pPr>
          <a:r>
            <a:rPr lang="ru-RU" sz="1400" b="0" i="0" strike="noStrike">
              <a:solidFill>
                <a:srgbClr val="000000"/>
              </a:solidFill>
              <a:latin typeface="Times New Roman"/>
              <a:cs typeface="Times New Roman"/>
            </a:rPr>
            <a:t>УТВЕРЖДЕНО</a:t>
          </a:r>
        </a:p>
        <a:p>
          <a:pPr algn="l" rtl="1">
            <a:defRPr sz="1000"/>
          </a:pPr>
          <a:r>
            <a:rPr lang="ru-RU" sz="1400" b="0" i="0" strike="noStrike">
              <a:solidFill>
                <a:srgbClr val="000000"/>
              </a:solidFill>
              <a:latin typeface="Times New Roman"/>
              <a:cs typeface="Times New Roman"/>
            </a:rPr>
            <a:t>решением Совета</a:t>
          </a:r>
        </a:p>
        <a:p>
          <a:pPr algn="l" rtl="1">
            <a:defRPr sz="1000"/>
          </a:pPr>
          <a:r>
            <a:rPr lang="ru-RU" sz="1400" b="0" i="0" strike="noStrike">
              <a:solidFill>
                <a:srgbClr val="000000"/>
              </a:solidFill>
              <a:latin typeface="Times New Roman"/>
              <a:cs typeface="Times New Roman"/>
            </a:rPr>
            <a:t>муниципального образования</a:t>
          </a:r>
        </a:p>
        <a:p>
          <a:pPr algn="l" rtl="1">
            <a:defRPr sz="1000"/>
          </a:pPr>
          <a:r>
            <a:rPr lang="ru-RU" sz="1400" b="0" i="0" strike="noStrike">
              <a:solidFill>
                <a:srgbClr val="000000"/>
              </a:solidFill>
              <a:latin typeface="Times New Roman"/>
              <a:cs typeface="Times New Roman"/>
            </a:rPr>
            <a:t>Туапсинский муниципальный</a:t>
          </a:r>
          <a:r>
            <a:rPr lang="ru-RU" sz="1400" b="0" i="0" strike="noStrike" baseline="0">
              <a:solidFill>
                <a:srgbClr val="000000"/>
              </a:solidFill>
              <a:latin typeface="Times New Roman"/>
              <a:cs typeface="Times New Roman"/>
            </a:rPr>
            <a:t> округ Краснодарского края</a:t>
          </a:r>
          <a:endParaRPr lang="ru-RU" sz="1400" b="0" i="0" strike="noStrike">
            <a:solidFill>
              <a:srgbClr val="000000"/>
            </a:solidFill>
            <a:latin typeface="Times New Roman"/>
            <a:cs typeface="Times New Roman"/>
          </a:endParaRPr>
        </a:p>
        <a:p>
          <a:pPr algn="l" rtl="1">
            <a:defRPr sz="1000"/>
          </a:pPr>
          <a:r>
            <a:rPr lang="ru-RU" sz="1400" b="0" i="0" strike="noStrike">
              <a:solidFill>
                <a:srgbClr val="000000"/>
              </a:solidFill>
              <a:latin typeface="Times New Roman"/>
              <a:cs typeface="Times New Roman"/>
            </a:rPr>
            <a:t>от 27.06.2025 №</a:t>
          </a:r>
          <a:r>
            <a:rPr lang="ru-RU" sz="1400" b="0" i="0" strike="noStrike" baseline="0">
              <a:solidFill>
                <a:srgbClr val="000000"/>
              </a:solidFill>
              <a:latin typeface="Times New Roman"/>
              <a:cs typeface="Times New Roman"/>
            </a:rPr>
            <a:t> 256</a:t>
          </a:r>
          <a:endParaRPr lang="ru-RU" sz="1400" b="0" i="0" strike="noStrike">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6"/>
  <sheetViews>
    <sheetView tabSelected="1" showWhiteSpace="0" view="pageBreakPreview" zoomScale="120" zoomScaleNormal="100" zoomScaleSheetLayoutView="120" workbookViewId="0">
      <selection activeCell="A6" sqref="A6"/>
    </sheetView>
  </sheetViews>
  <sheetFormatPr defaultColWidth="9.140625" defaultRowHeight="18.75" x14ac:dyDescent="0.3"/>
  <cols>
    <col min="1" max="1" width="55.85546875" style="25" customWidth="1"/>
    <col min="2" max="2" width="24.28515625" style="21" customWidth="1"/>
    <col min="3" max="3" width="18.7109375" style="22" customWidth="1"/>
    <col min="4" max="4" width="13.85546875" style="22" customWidth="1"/>
    <col min="5" max="5" width="16.140625" style="40" customWidth="1"/>
    <col min="6" max="16384" width="9.140625" style="9"/>
  </cols>
  <sheetData>
    <row r="1" spans="1:6" x14ac:dyDescent="0.3">
      <c r="A1" s="23"/>
      <c r="B1" s="14"/>
      <c r="C1" s="15"/>
      <c r="D1" s="15"/>
      <c r="E1" s="38"/>
      <c r="F1" s="1"/>
    </row>
    <row r="2" spans="1:6" x14ac:dyDescent="0.3">
      <c r="A2" s="23"/>
      <c r="B2" s="14"/>
      <c r="C2" s="15"/>
      <c r="D2" s="15"/>
      <c r="E2" s="38"/>
      <c r="F2" s="1"/>
    </row>
    <row r="3" spans="1:6" x14ac:dyDescent="0.3">
      <c r="A3" s="23"/>
      <c r="B3" s="14"/>
      <c r="C3" s="15"/>
      <c r="D3" s="15"/>
      <c r="E3" s="38"/>
      <c r="F3" s="1"/>
    </row>
    <row r="4" spans="1:6" x14ac:dyDescent="0.3">
      <c r="A4" s="23"/>
      <c r="B4" s="14"/>
      <c r="C4" s="15"/>
      <c r="D4" s="15"/>
      <c r="E4" s="38"/>
      <c r="F4" s="1"/>
    </row>
    <row r="5" spans="1:6" x14ac:dyDescent="0.3">
      <c r="A5" s="23"/>
      <c r="B5" s="16"/>
      <c r="C5" s="11"/>
      <c r="D5" s="15"/>
      <c r="E5" s="39"/>
      <c r="F5" s="1"/>
    </row>
    <row r="6" spans="1:6" x14ac:dyDescent="0.3">
      <c r="A6" s="23"/>
      <c r="B6" s="17"/>
      <c r="C6" s="18"/>
      <c r="D6" s="18"/>
      <c r="E6" s="38"/>
      <c r="F6" s="1"/>
    </row>
    <row r="7" spans="1:6" ht="13.5" customHeight="1" x14ac:dyDescent="0.3">
      <c r="A7" s="23"/>
      <c r="B7" s="10"/>
      <c r="C7" s="11"/>
      <c r="D7" s="11"/>
      <c r="E7" s="38"/>
      <c r="F7" s="1"/>
    </row>
    <row r="8" spans="1:6" ht="13.5" customHeight="1" x14ac:dyDescent="0.3">
      <c r="A8" s="23"/>
      <c r="B8" s="10"/>
      <c r="C8" s="11"/>
      <c r="D8" s="11"/>
      <c r="E8" s="38"/>
      <c r="F8" s="1"/>
    </row>
    <row r="9" spans="1:6" ht="13.5" customHeight="1" x14ac:dyDescent="0.3">
      <c r="A9" s="23"/>
      <c r="B9" s="10"/>
      <c r="C9" s="11"/>
      <c r="D9" s="11"/>
      <c r="E9" s="38"/>
      <c r="F9" s="1"/>
    </row>
    <row r="10" spans="1:6" x14ac:dyDescent="0.3">
      <c r="A10" s="53" t="s">
        <v>465</v>
      </c>
      <c r="B10" s="53"/>
      <c r="C10" s="53"/>
      <c r="D10" s="53"/>
      <c r="E10" s="53"/>
      <c r="F10" s="1"/>
    </row>
    <row r="11" spans="1:6" x14ac:dyDescent="0.3">
      <c r="A11" s="53" t="s">
        <v>467</v>
      </c>
      <c r="B11" s="53"/>
      <c r="C11" s="53"/>
      <c r="D11" s="53"/>
      <c r="E11" s="53"/>
      <c r="F11" s="1"/>
    </row>
    <row r="12" spans="1:6" ht="18.75" customHeight="1" x14ac:dyDescent="0.3">
      <c r="A12" s="48" t="s">
        <v>468</v>
      </c>
      <c r="B12" s="48"/>
      <c r="C12" s="48"/>
      <c r="D12" s="48"/>
      <c r="E12" s="48"/>
      <c r="F12" s="1"/>
    </row>
    <row r="13" spans="1:6" x14ac:dyDescent="0.3">
      <c r="A13" s="48" t="s">
        <v>469</v>
      </c>
      <c r="B13" s="48"/>
      <c r="C13" s="48"/>
      <c r="D13" s="48"/>
      <c r="E13" s="48"/>
      <c r="F13" s="1"/>
    </row>
    <row r="14" spans="1:6" ht="18.75" customHeight="1" x14ac:dyDescent="0.3">
      <c r="A14" s="48" t="s">
        <v>470</v>
      </c>
      <c r="B14" s="48"/>
      <c r="C14" s="48"/>
      <c r="D14" s="48"/>
      <c r="E14" s="48"/>
      <c r="F14" s="1"/>
    </row>
    <row r="15" spans="1:6" x14ac:dyDescent="0.3">
      <c r="A15" s="48" t="s">
        <v>471</v>
      </c>
      <c r="B15" s="48"/>
      <c r="C15" s="48"/>
      <c r="D15" s="48"/>
      <c r="E15" s="48"/>
      <c r="F15" s="4"/>
    </row>
    <row r="16" spans="1:6" x14ac:dyDescent="0.3">
      <c r="A16" s="23"/>
      <c r="B16" s="19"/>
      <c r="C16" s="15"/>
      <c r="E16" s="31" t="s">
        <v>417</v>
      </c>
      <c r="F16" s="4"/>
    </row>
    <row r="17" spans="1:6" ht="170.25" customHeight="1" x14ac:dyDescent="0.3">
      <c r="A17" s="32" t="s">
        <v>0</v>
      </c>
      <c r="B17" s="32" t="s">
        <v>1</v>
      </c>
      <c r="C17" s="33" t="s">
        <v>472</v>
      </c>
      <c r="D17" s="33" t="s">
        <v>94</v>
      </c>
      <c r="E17" s="36" t="s">
        <v>397</v>
      </c>
      <c r="F17" s="4"/>
    </row>
    <row r="18" spans="1:6" ht="14.25" customHeight="1" x14ac:dyDescent="0.3">
      <c r="A18" s="5">
        <v>1</v>
      </c>
      <c r="B18" s="6" t="s">
        <v>2</v>
      </c>
      <c r="C18" s="3">
        <v>3</v>
      </c>
      <c r="D18" s="3">
        <v>4</v>
      </c>
      <c r="E18" s="36">
        <v>5</v>
      </c>
      <c r="F18" s="4"/>
    </row>
    <row r="19" spans="1:6" ht="16.5" customHeight="1" x14ac:dyDescent="0.3">
      <c r="A19" s="30" t="s">
        <v>3</v>
      </c>
      <c r="B19" s="6" t="s">
        <v>466</v>
      </c>
      <c r="C19" s="46">
        <f>C20+C190</f>
        <v>4318213.97</v>
      </c>
      <c r="D19" s="46">
        <f>D20+D190</f>
        <v>4662388.4000000004</v>
      </c>
      <c r="E19" s="41">
        <f>D19/C19</f>
        <v>1.0797029587674649</v>
      </c>
      <c r="F19" s="4"/>
    </row>
    <row r="20" spans="1:6" ht="14.25" customHeight="1" x14ac:dyDescent="0.3">
      <c r="A20" s="30" t="s">
        <v>331</v>
      </c>
      <c r="B20" s="42" t="s">
        <v>4</v>
      </c>
      <c r="C20" s="46">
        <f>C21+C39+C56+C65+C90+C99+C108+C127+C185+C52</f>
        <v>1689612.57</v>
      </c>
      <c r="D20" s="46">
        <f>D21+D39+D56+D65+D90+D99+D108+D127+D185+D61+D52</f>
        <v>2061563.8000000003</v>
      </c>
      <c r="E20" s="41">
        <f t="shared" ref="E20:E82" si="0">D20/C20</f>
        <v>1.2201399519654379</v>
      </c>
      <c r="F20" s="7"/>
    </row>
    <row r="21" spans="1:6" ht="14.25" customHeight="1" x14ac:dyDescent="0.3">
      <c r="A21" s="37" t="s">
        <v>330</v>
      </c>
      <c r="B21" s="45" t="s">
        <v>5</v>
      </c>
      <c r="C21" s="46">
        <f>C22+C29</f>
        <v>893806</v>
      </c>
      <c r="D21" s="46">
        <f>D22+D29</f>
        <v>1096211.6000000001</v>
      </c>
      <c r="E21" s="41">
        <f t="shared" si="0"/>
        <v>1.2264536152140399</v>
      </c>
      <c r="F21" s="7"/>
    </row>
    <row r="22" spans="1:6" ht="15" customHeight="1" x14ac:dyDescent="0.3">
      <c r="A22" s="37" t="s">
        <v>6</v>
      </c>
      <c r="B22" s="45" t="s">
        <v>7</v>
      </c>
      <c r="C22" s="46">
        <f>C24+C25+C26+C28</f>
        <v>102686</v>
      </c>
      <c r="D22" s="46">
        <f>D24+D25+D26+D28</f>
        <v>129568.69999999998</v>
      </c>
      <c r="E22" s="41">
        <f t="shared" si="0"/>
        <v>1.261795181426874</v>
      </c>
      <c r="F22" s="1"/>
    </row>
    <row r="23" spans="1:6" ht="45.75" customHeight="1" x14ac:dyDescent="0.3">
      <c r="A23" s="37" t="s">
        <v>418</v>
      </c>
      <c r="B23" s="45" t="s">
        <v>8</v>
      </c>
      <c r="C23" s="46">
        <f>C24+C25</f>
        <v>72100</v>
      </c>
      <c r="D23" s="46">
        <f>D24+D25</f>
        <v>94577.799999999988</v>
      </c>
      <c r="E23" s="41">
        <f t="shared" si="0"/>
        <v>1.3117586685159499</v>
      </c>
      <c r="F23" s="1"/>
    </row>
    <row r="24" spans="1:6" ht="171" customHeight="1" x14ac:dyDescent="0.3">
      <c r="A24" s="37" t="s">
        <v>366</v>
      </c>
      <c r="B24" s="45" t="s">
        <v>9</v>
      </c>
      <c r="C24" s="46">
        <v>72100</v>
      </c>
      <c r="D24" s="46">
        <v>94589.9</v>
      </c>
      <c r="E24" s="41">
        <f t="shared" si="0"/>
        <v>1.3119264909847432</v>
      </c>
    </row>
    <row r="25" spans="1:6" ht="109.5" customHeight="1" x14ac:dyDescent="0.3">
      <c r="A25" s="37" t="s">
        <v>367</v>
      </c>
      <c r="B25" s="45" t="s">
        <v>96</v>
      </c>
      <c r="C25" s="46">
        <v>0</v>
      </c>
      <c r="D25" s="46">
        <v>-12.1</v>
      </c>
      <c r="E25" s="41">
        <v>0</v>
      </c>
    </row>
    <row r="26" spans="1:6" ht="109.5" customHeight="1" x14ac:dyDescent="0.3">
      <c r="A26" s="37" t="s">
        <v>425</v>
      </c>
      <c r="B26" s="45" t="s">
        <v>354</v>
      </c>
      <c r="C26" s="46">
        <v>12100</v>
      </c>
      <c r="D26" s="46">
        <v>13567.4</v>
      </c>
      <c r="E26" s="41">
        <f>D26/C26</f>
        <v>1.1212727272727272</v>
      </c>
    </row>
    <row r="27" spans="1:6" ht="47.25" customHeight="1" x14ac:dyDescent="0.3">
      <c r="A27" s="37" t="s">
        <v>424</v>
      </c>
      <c r="B27" s="47"/>
      <c r="C27" s="47"/>
      <c r="D27" s="47"/>
      <c r="E27" s="47"/>
    </row>
    <row r="28" spans="1:6" ht="156.75" customHeight="1" x14ac:dyDescent="0.3">
      <c r="A28" s="37" t="s">
        <v>419</v>
      </c>
      <c r="B28" s="45" t="s">
        <v>355</v>
      </c>
      <c r="C28" s="46">
        <v>18486</v>
      </c>
      <c r="D28" s="46">
        <v>21423.5</v>
      </c>
      <c r="E28" s="41">
        <f t="shared" si="0"/>
        <v>1.158904035486314</v>
      </c>
    </row>
    <row r="29" spans="1:6" ht="19.5" customHeight="1" x14ac:dyDescent="0.3">
      <c r="A29" s="37" t="s">
        <v>10</v>
      </c>
      <c r="B29" s="45" t="s">
        <v>11</v>
      </c>
      <c r="C29" s="46">
        <f>C30+C31+C32+C34+C35+C36+C37+C33</f>
        <v>791120</v>
      </c>
      <c r="D29" s="46">
        <f>D30+D31+D32+D34+D35+D36+D37+D33</f>
        <v>966642.9</v>
      </c>
      <c r="E29" s="41">
        <f t="shared" si="0"/>
        <v>1.2218663413894226</v>
      </c>
    </row>
    <row r="30" spans="1:6" ht="110.25" customHeight="1" x14ac:dyDescent="0.3">
      <c r="A30" s="37" t="s">
        <v>368</v>
      </c>
      <c r="B30" s="45" t="s">
        <v>12</v>
      </c>
      <c r="C30" s="46">
        <v>726000</v>
      </c>
      <c r="D30" s="46">
        <v>857735.1</v>
      </c>
      <c r="E30" s="41">
        <f t="shared" si="0"/>
        <v>1.181453305785124</v>
      </c>
    </row>
    <row r="31" spans="1:6" ht="125.25" customHeight="1" x14ac:dyDescent="0.3">
      <c r="A31" s="37" t="s">
        <v>329</v>
      </c>
      <c r="B31" s="45" t="s">
        <v>13</v>
      </c>
      <c r="C31" s="46">
        <v>3000</v>
      </c>
      <c r="D31" s="46">
        <v>3876.7</v>
      </c>
      <c r="E31" s="41">
        <f t="shared" si="0"/>
        <v>1.2922333333333333</v>
      </c>
    </row>
    <row r="32" spans="1:6" ht="93.75" customHeight="1" x14ac:dyDescent="0.3">
      <c r="A32" s="37" t="s">
        <v>435</v>
      </c>
      <c r="B32" s="45" t="s">
        <v>14</v>
      </c>
      <c r="C32" s="46">
        <v>14200</v>
      </c>
      <c r="D32" s="46">
        <v>25493.599999999999</v>
      </c>
      <c r="E32" s="41">
        <f>D32/C32</f>
        <v>1.7953239436619717</v>
      </c>
    </row>
    <row r="33" spans="1:5" ht="94.5" customHeight="1" x14ac:dyDescent="0.3">
      <c r="A33" s="37" t="s">
        <v>350</v>
      </c>
      <c r="B33" s="45" t="s">
        <v>15</v>
      </c>
      <c r="C33" s="46">
        <v>15100</v>
      </c>
      <c r="D33" s="46">
        <v>16488.8</v>
      </c>
      <c r="E33" s="41">
        <f t="shared" si="0"/>
        <v>1.0919735099337748</v>
      </c>
    </row>
    <row r="34" spans="1:5" ht="117" hidden="1" customHeight="1" x14ac:dyDescent="0.3">
      <c r="A34" s="37" t="s">
        <v>277</v>
      </c>
      <c r="B34" s="45" t="s">
        <v>152</v>
      </c>
      <c r="C34" s="46">
        <v>0</v>
      </c>
      <c r="D34" s="46">
        <v>0</v>
      </c>
      <c r="E34" s="41" t="e">
        <f t="shared" si="0"/>
        <v>#DIV/0!</v>
      </c>
    </row>
    <row r="35" spans="1:5" ht="158.25" customHeight="1" x14ac:dyDescent="0.3">
      <c r="A35" s="37" t="s">
        <v>376</v>
      </c>
      <c r="B35" s="45" t="s">
        <v>253</v>
      </c>
      <c r="C35" s="46">
        <v>11500</v>
      </c>
      <c r="D35" s="46">
        <v>20333.3</v>
      </c>
      <c r="E35" s="41">
        <f t="shared" si="0"/>
        <v>1.7681130434782608</v>
      </c>
    </row>
    <row r="36" spans="1:5" ht="78.75" customHeight="1" x14ac:dyDescent="0.3">
      <c r="A36" s="37" t="s">
        <v>436</v>
      </c>
      <c r="B36" s="45" t="s">
        <v>356</v>
      </c>
      <c r="C36" s="46">
        <v>8220</v>
      </c>
      <c r="D36" s="46">
        <v>17187.5</v>
      </c>
      <c r="E36" s="41">
        <f t="shared" si="0"/>
        <v>2.0909367396593672</v>
      </c>
    </row>
    <row r="37" spans="1:5" ht="48" customHeight="1" x14ac:dyDescent="0.3">
      <c r="A37" s="37" t="s">
        <v>437</v>
      </c>
      <c r="B37" s="45" t="s">
        <v>357</v>
      </c>
      <c r="C37" s="46">
        <v>13100</v>
      </c>
      <c r="D37" s="46">
        <v>25527.9</v>
      </c>
      <c r="E37" s="41">
        <f>D37/C37</f>
        <v>1.9486946564885497</v>
      </c>
    </row>
    <row r="38" spans="1:5" ht="33" customHeight="1" x14ac:dyDescent="0.3">
      <c r="A38" s="37" t="s">
        <v>426</v>
      </c>
      <c r="B38" s="47"/>
      <c r="C38" s="47"/>
      <c r="D38" s="47"/>
      <c r="E38" s="47"/>
    </row>
    <row r="39" spans="1:5" ht="16.5" customHeight="1" x14ac:dyDescent="0.3">
      <c r="A39" s="37" t="s">
        <v>332</v>
      </c>
      <c r="B39" s="45" t="s">
        <v>16</v>
      </c>
      <c r="C39" s="46">
        <f>C46+C48+C50+C40</f>
        <v>497152</v>
      </c>
      <c r="D39" s="46">
        <f>D46+D48+D50+D40</f>
        <v>559015.5</v>
      </c>
      <c r="E39" s="41">
        <f t="shared" si="0"/>
        <v>1.124435786238414</v>
      </c>
    </row>
    <row r="40" spans="1:5" ht="31.5" x14ac:dyDescent="0.3">
      <c r="A40" s="37" t="s">
        <v>110</v>
      </c>
      <c r="B40" s="45" t="s">
        <v>111</v>
      </c>
      <c r="C40" s="46">
        <f>C41+C43+C45</f>
        <v>455545</v>
      </c>
      <c r="D40" s="46">
        <f>D41+D43+D45</f>
        <v>503936.7</v>
      </c>
      <c r="E40" s="41">
        <f t="shared" si="0"/>
        <v>1.106228144310661</v>
      </c>
    </row>
    <row r="41" spans="1:5" ht="32.25" customHeight="1" x14ac:dyDescent="0.3">
      <c r="A41" s="37" t="s">
        <v>107</v>
      </c>
      <c r="B41" s="45" t="s">
        <v>109</v>
      </c>
      <c r="C41" s="46">
        <v>392545</v>
      </c>
      <c r="D41" s="46">
        <v>424051</v>
      </c>
      <c r="E41" s="41">
        <f t="shared" si="0"/>
        <v>1.0802608618120215</v>
      </c>
    </row>
    <row r="42" spans="1:5" ht="31.5" x14ac:dyDescent="0.3">
      <c r="A42" s="37" t="s">
        <v>107</v>
      </c>
      <c r="B42" s="45" t="s">
        <v>108</v>
      </c>
      <c r="C42" s="46">
        <v>392545</v>
      </c>
      <c r="D42" s="46">
        <v>424051</v>
      </c>
      <c r="E42" s="41">
        <f t="shared" si="0"/>
        <v>1.0802608618120215</v>
      </c>
    </row>
    <row r="43" spans="1:5" ht="47.25" customHeight="1" x14ac:dyDescent="0.3">
      <c r="A43" s="37" t="s">
        <v>333</v>
      </c>
      <c r="B43" s="45" t="s">
        <v>106</v>
      </c>
      <c r="C43" s="46">
        <v>63000</v>
      </c>
      <c r="D43" s="46">
        <v>79885.7</v>
      </c>
      <c r="E43" s="41">
        <f t="shared" si="0"/>
        <v>1.268026984126984</v>
      </c>
    </row>
    <row r="44" spans="1:5" ht="62.25" customHeight="1" x14ac:dyDescent="0.3">
      <c r="A44" s="50" t="s">
        <v>403</v>
      </c>
      <c r="B44" s="51" t="s">
        <v>105</v>
      </c>
      <c r="C44" s="52">
        <v>63000</v>
      </c>
      <c r="D44" s="52">
        <v>79885.7</v>
      </c>
      <c r="E44" s="41">
        <f t="shared" si="0"/>
        <v>1.268026984126984</v>
      </c>
    </row>
    <row r="45" spans="1:5" ht="31.5" hidden="1" customHeight="1" x14ac:dyDescent="0.3">
      <c r="A45" s="50"/>
      <c r="B45" s="51"/>
      <c r="C45" s="52"/>
      <c r="D45" s="52"/>
      <c r="E45" s="41" t="e">
        <f t="shared" si="0"/>
        <v>#DIV/0!</v>
      </c>
    </row>
    <row r="46" spans="1:5" ht="31.5" customHeight="1" x14ac:dyDescent="0.3">
      <c r="A46" s="37" t="s">
        <v>17</v>
      </c>
      <c r="B46" s="45" t="s">
        <v>18</v>
      </c>
      <c r="C46" s="46">
        <f>C47</f>
        <v>200</v>
      </c>
      <c r="D46" s="46">
        <f>D47</f>
        <v>244</v>
      </c>
      <c r="E46" s="41">
        <f t="shared" si="0"/>
        <v>1.22</v>
      </c>
    </row>
    <row r="47" spans="1:5" ht="31.5" customHeight="1" x14ac:dyDescent="0.3">
      <c r="A47" s="37" t="s">
        <v>17</v>
      </c>
      <c r="B47" s="45" t="s">
        <v>19</v>
      </c>
      <c r="C47" s="46">
        <v>200</v>
      </c>
      <c r="D47" s="46">
        <v>244</v>
      </c>
      <c r="E47" s="41">
        <f t="shared" si="0"/>
        <v>1.22</v>
      </c>
    </row>
    <row r="48" spans="1:5" x14ac:dyDescent="0.3">
      <c r="A48" s="37" t="s">
        <v>20</v>
      </c>
      <c r="B48" s="45" t="s">
        <v>21</v>
      </c>
      <c r="C48" s="46">
        <v>7</v>
      </c>
      <c r="D48" s="46">
        <v>10.4</v>
      </c>
      <c r="E48" s="41">
        <f t="shared" si="0"/>
        <v>1.4857142857142858</v>
      </c>
    </row>
    <row r="49" spans="1:5" ht="15.75" customHeight="1" x14ac:dyDescent="0.3">
      <c r="A49" s="37" t="s">
        <v>20</v>
      </c>
      <c r="B49" s="45" t="s">
        <v>22</v>
      </c>
      <c r="C49" s="46">
        <v>7</v>
      </c>
      <c r="D49" s="46">
        <v>10.4</v>
      </c>
      <c r="E49" s="41">
        <f t="shared" si="0"/>
        <v>1.4857142857142858</v>
      </c>
    </row>
    <row r="50" spans="1:5" ht="31.5" customHeight="1" x14ac:dyDescent="0.3">
      <c r="A50" s="37" t="s">
        <v>377</v>
      </c>
      <c r="B50" s="45" t="s">
        <v>23</v>
      </c>
      <c r="C50" s="46">
        <v>41400</v>
      </c>
      <c r="D50" s="46">
        <v>54824.4</v>
      </c>
      <c r="E50" s="41">
        <f t="shared" si="0"/>
        <v>1.3242608695652174</v>
      </c>
    </row>
    <row r="51" spans="1:5" ht="48" customHeight="1" x14ac:dyDescent="0.3">
      <c r="A51" s="37" t="s">
        <v>24</v>
      </c>
      <c r="B51" s="45" t="s">
        <v>25</v>
      </c>
      <c r="C51" s="46">
        <v>41400</v>
      </c>
      <c r="D51" s="46">
        <v>54824.4</v>
      </c>
      <c r="E51" s="41">
        <f t="shared" si="0"/>
        <v>1.3242608695652174</v>
      </c>
    </row>
    <row r="52" spans="1:5" ht="15" customHeight="1" x14ac:dyDescent="0.3">
      <c r="A52" s="37" t="s">
        <v>334</v>
      </c>
      <c r="B52" s="45" t="s">
        <v>188</v>
      </c>
      <c r="C52" s="46">
        <f>C53</f>
        <v>77000</v>
      </c>
      <c r="D52" s="46">
        <f>D53</f>
        <v>83207.099999999991</v>
      </c>
      <c r="E52" s="41">
        <f t="shared" si="0"/>
        <v>1.0806116883116883</v>
      </c>
    </row>
    <row r="53" spans="1:5" ht="16.5" customHeight="1" x14ac:dyDescent="0.3">
      <c r="A53" s="37" t="s">
        <v>189</v>
      </c>
      <c r="B53" s="45" t="s">
        <v>191</v>
      </c>
      <c r="C53" s="46">
        <f>C54+C55</f>
        <v>77000</v>
      </c>
      <c r="D53" s="46">
        <f>D54+D55</f>
        <v>83207.099999999991</v>
      </c>
      <c r="E53" s="41">
        <f t="shared" si="0"/>
        <v>1.0806116883116883</v>
      </c>
    </row>
    <row r="54" spans="1:5" ht="31.5" x14ac:dyDescent="0.3">
      <c r="A54" s="37" t="s">
        <v>190</v>
      </c>
      <c r="B54" s="45" t="s">
        <v>192</v>
      </c>
      <c r="C54" s="46">
        <v>77000</v>
      </c>
      <c r="D54" s="46">
        <v>83199.199999999997</v>
      </c>
      <c r="E54" s="41">
        <f t="shared" si="0"/>
        <v>1.0805090909090909</v>
      </c>
    </row>
    <row r="55" spans="1:5" ht="32.25" customHeight="1" x14ac:dyDescent="0.3">
      <c r="A55" s="37" t="s">
        <v>255</v>
      </c>
      <c r="B55" s="45" t="s">
        <v>254</v>
      </c>
      <c r="C55" s="46">
        <v>0</v>
      </c>
      <c r="D55" s="46">
        <v>7.9</v>
      </c>
      <c r="E55" s="41">
        <v>0</v>
      </c>
    </row>
    <row r="56" spans="1:5" ht="17.25" customHeight="1" x14ac:dyDescent="0.3">
      <c r="A56" s="37" t="s">
        <v>335</v>
      </c>
      <c r="B56" s="45" t="s">
        <v>26</v>
      </c>
      <c r="C56" s="46">
        <f>C57+C59</f>
        <v>17505</v>
      </c>
      <c r="D56" s="46">
        <f>D57+D59</f>
        <v>33785</v>
      </c>
      <c r="E56" s="41">
        <f t="shared" si="0"/>
        <v>1.9300199942873464</v>
      </c>
    </row>
    <row r="57" spans="1:5" ht="30.75" customHeight="1" x14ac:dyDescent="0.3">
      <c r="A57" s="37" t="s">
        <v>27</v>
      </c>
      <c r="B57" s="45" t="s">
        <v>28</v>
      </c>
      <c r="C57" s="46">
        <f>C58</f>
        <v>17500</v>
      </c>
      <c r="D57" s="46">
        <f>D58</f>
        <v>33775</v>
      </c>
      <c r="E57" s="41">
        <f t="shared" si="0"/>
        <v>1.93</v>
      </c>
    </row>
    <row r="58" spans="1:5" ht="46.5" customHeight="1" x14ac:dyDescent="0.3">
      <c r="A58" s="37" t="s">
        <v>29</v>
      </c>
      <c r="B58" s="45" t="s">
        <v>30</v>
      </c>
      <c r="C58" s="46">
        <v>17500</v>
      </c>
      <c r="D58" s="46">
        <v>33775</v>
      </c>
      <c r="E58" s="41">
        <f t="shared" si="0"/>
        <v>1.93</v>
      </c>
    </row>
    <row r="59" spans="1:5" ht="47.25" customHeight="1" x14ac:dyDescent="0.3">
      <c r="A59" s="37" t="s">
        <v>31</v>
      </c>
      <c r="B59" s="45" t="s">
        <v>32</v>
      </c>
      <c r="C59" s="46">
        <f>C60</f>
        <v>5</v>
      </c>
      <c r="D59" s="46">
        <f>D60</f>
        <v>10</v>
      </c>
      <c r="E59" s="41">
        <f t="shared" si="0"/>
        <v>2</v>
      </c>
    </row>
    <row r="60" spans="1:5" ht="31.5" x14ac:dyDescent="0.3">
      <c r="A60" s="37" t="s">
        <v>133</v>
      </c>
      <c r="B60" s="45" t="s">
        <v>149</v>
      </c>
      <c r="C60" s="46">
        <v>5</v>
      </c>
      <c r="D60" s="46">
        <v>10</v>
      </c>
      <c r="E60" s="41">
        <f t="shared" si="0"/>
        <v>2</v>
      </c>
    </row>
    <row r="61" spans="1:5" ht="31.5" hidden="1" x14ac:dyDescent="0.3">
      <c r="A61" s="37" t="s">
        <v>112</v>
      </c>
      <c r="B61" s="45" t="s">
        <v>113</v>
      </c>
      <c r="C61" s="46">
        <f>C62</f>
        <v>0</v>
      </c>
      <c r="D61" s="46">
        <f>D62</f>
        <v>0</v>
      </c>
      <c r="E61" s="41" t="e">
        <f t="shared" si="0"/>
        <v>#DIV/0!</v>
      </c>
    </row>
    <row r="62" spans="1:5" ht="31.5" hidden="1" x14ac:dyDescent="0.3">
      <c r="A62" s="37" t="s">
        <v>114</v>
      </c>
      <c r="B62" s="45" t="s">
        <v>115</v>
      </c>
      <c r="C62" s="46">
        <v>0</v>
      </c>
      <c r="D62" s="46">
        <v>0</v>
      </c>
      <c r="E62" s="41" t="e">
        <f t="shared" si="0"/>
        <v>#DIV/0!</v>
      </c>
    </row>
    <row r="63" spans="1:5" ht="63" hidden="1" x14ac:dyDescent="0.3">
      <c r="A63" s="37" t="s">
        <v>116</v>
      </c>
      <c r="B63" s="45" t="s">
        <v>119</v>
      </c>
      <c r="C63" s="46">
        <v>0</v>
      </c>
      <c r="D63" s="46">
        <v>0</v>
      </c>
      <c r="E63" s="41" t="e">
        <f t="shared" si="0"/>
        <v>#DIV/0!</v>
      </c>
    </row>
    <row r="64" spans="1:5" ht="78.75" hidden="1" x14ac:dyDescent="0.3">
      <c r="A64" s="37" t="s">
        <v>118</v>
      </c>
      <c r="B64" s="45" t="s">
        <v>117</v>
      </c>
      <c r="C64" s="46">
        <v>0</v>
      </c>
      <c r="D64" s="46">
        <f>112.75/1000</f>
        <v>0.11275</v>
      </c>
      <c r="E64" s="41" t="e">
        <f t="shared" si="0"/>
        <v>#DIV/0!</v>
      </c>
    </row>
    <row r="65" spans="1:5" ht="45.75" customHeight="1" x14ac:dyDescent="0.3">
      <c r="A65" s="37" t="s">
        <v>422</v>
      </c>
      <c r="B65" s="45" t="s">
        <v>33</v>
      </c>
      <c r="C65" s="46">
        <f>C72+C68+C81+C84+C70</f>
        <v>141670</v>
      </c>
      <c r="D65" s="46">
        <f>D72+D68+D81+D84+D70</f>
        <v>211875.7</v>
      </c>
      <c r="E65" s="41">
        <f t="shared" si="0"/>
        <v>1.4955579868708972</v>
      </c>
    </row>
    <row r="66" spans="1:5" ht="33" hidden="1" customHeight="1" x14ac:dyDescent="0.3">
      <c r="A66" s="37" t="s">
        <v>34</v>
      </c>
      <c r="B66" s="45" t="s">
        <v>35</v>
      </c>
      <c r="C66" s="46"/>
      <c r="D66" s="46"/>
      <c r="E66" s="41" t="e">
        <f t="shared" si="0"/>
        <v>#DIV/0!</v>
      </c>
    </row>
    <row r="67" spans="1:5" ht="33" hidden="1" customHeight="1" x14ac:dyDescent="0.3">
      <c r="A67" s="37" t="s">
        <v>36</v>
      </c>
      <c r="B67" s="45" t="s">
        <v>37</v>
      </c>
      <c r="C67" s="46"/>
      <c r="D67" s="46"/>
      <c r="E67" s="41" t="e">
        <f t="shared" si="0"/>
        <v>#DIV/0!</v>
      </c>
    </row>
    <row r="68" spans="1:5" ht="78.75" customHeight="1" x14ac:dyDescent="0.3">
      <c r="A68" s="37" t="s">
        <v>337</v>
      </c>
      <c r="B68" s="45" t="s">
        <v>336</v>
      </c>
      <c r="C68" s="46">
        <f>C69</f>
        <v>1250</v>
      </c>
      <c r="D68" s="46">
        <f>D69</f>
        <v>1250</v>
      </c>
      <c r="E68" s="41">
        <f t="shared" si="0"/>
        <v>1</v>
      </c>
    </row>
    <row r="69" spans="1:5" ht="64.5" customHeight="1" x14ac:dyDescent="0.3">
      <c r="A69" s="37" t="s">
        <v>353</v>
      </c>
      <c r="B69" s="45" t="s">
        <v>287</v>
      </c>
      <c r="C69" s="46">
        <v>1250</v>
      </c>
      <c r="D69" s="46">
        <v>1250</v>
      </c>
      <c r="E69" s="41">
        <f t="shared" si="0"/>
        <v>1</v>
      </c>
    </row>
    <row r="70" spans="1:5" ht="30.75" customHeight="1" x14ac:dyDescent="0.3">
      <c r="A70" s="37" t="s">
        <v>34</v>
      </c>
      <c r="B70" s="45" t="s">
        <v>35</v>
      </c>
      <c r="C70" s="46">
        <f>C71</f>
        <v>5</v>
      </c>
      <c r="D70" s="46">
        <f>D71</f>
        <v>7.9</v>
      </c>
      <c r="E70" s="41">
        <f t="shared" si="0"/>
        <v>1.58</v>
      </c>
    </row>
    <row r="71" spans="1:5" ht="46.5" customHeight="1" x14ac:dyDescent="0.3">
      <c r="A71" s="37" t="s">
        <v>36</v>
      </c>
      <c r="B71" s="45" t="s">
        <v>37</v>
      </c>
      <c r="C71" s="46">
        <v>5</v>
      </c>
      <c r="D71" s="46">
        <v>7.9</v>
      </c>
      <c r="E71" s="41">
        <f t="shared" si="0"/>
        <v>1.58</v>
      </c>
    </row>
    <row r="72" spans="1:5" ht="94.5" customHeight="1" x14ac:dyDescent="0.3">
      <c r="A72" s="37" t="s">
        <v>38</v>
      </c>
      <c r="B72" s="45" t="s">
        <v>39</v>
      </c>
      <c r="C72" s="46">
        <f>C73+C76+C79</f>
        <v>139050</v>
      </c>
      <c r="D72" s="46">
        <f>D73+D76+D79</f>
        <v>209158.50000000003</v>
      </c>
      <c r="E72" s="41">
        <f t="shared" si="0"/>
        <v>1.5041963322545848</v>
      </c>
    </row>
    <row r="73" spans="1:5" ht="78" customHeight="1" x14ac:dyDescent="0.3">
      <c r="A73" s="37" t="s">
        <v>40</v>
      </c>
      <c r="B73" s="45" t="s">
        <v>41</v>
      </c>
      <c r="C73" s="46">
        <f>C74+C75</f>
        <v>132500</v>
      </c>
      <c r="D73" s="46">
        <f>D74+D75</f>
        <v>201996.90000000002</v>
      </c>
      <c r="E73" s="41">
        <f t="shared" si="0"/>
        <v>1.5245049056603774</v>
      </c>
    </row>
    <row r="74" spans="1:5" ht="96.75" customHeight="1" x14ac:dyDescent="0.3">
      <c r="A74" s="37" t="s">
        <v>420</v>
      </c>
      <c r="B74" s="45" t="s">
        <v>122</v>
      </c>
      <c r="C74" s="46">
        <v>65500</v>
      </c>
      <c r="D74" s="46">
        <v>102891.3</v>
      </c>
      <c r="E74" s="41">
        <f t="shared" si="0"/>
        <v>1.5708595419847329</v>
      </c>
    </row>
    <row r="75" spans="1:5" ht="93" customHeight="1" x14ac:dyDescent="0.3">
      <c r="A75" s="37" t="s">
        <v>378</v>
      </c>
      <c r="B75" s="45" t="s">
        <v>97</v>
      </c>
      <c r="C75" s="46">
        <v>67000</v>
      </c>
      <c r="D75" s="46">
        <v>99105.600000000006</v>
      </c>
      <c r="E75" s="41">
        <f t="shared" si="0"/>
        <v>1.4791880597014926</v>
      </c>
    </row>
    <row r="76" spans="1:5" ht="65.25" customHeight="1" x14ac:dyDescent="0.3">
      <c r="A76" s="37" t="s">
        <v>429</v>
      </c>
      <c r="B76" s="45" t="s">
        <v>104</v>
      </c>
      <c r="C76" s="46">
        <f>C78</f>
        <v>4000</v>
      </c>
      <c r="D76" s="46">
        <f>D78</f>
        <v>4593.5</v>
      </c>
      <c r="E76" s="41">
        <f>D76/C76</f>
        <v>1.1483749999999999</v>
      </c>
    </row>
    <row r="77" spans="1:5" ht="30.75" customHeight="1" x14ac:dyDescent="0.3">
      <c r="A77" s="37" t="s">
        <v>428</v>
      </c>
      <c r="B77" s="47"/>
      <c r="C77" s="47"/>
      <c r="D77" s="47"/>
      <c r="E77" s="47"/>
    </row>
    <row r="78" spans="1:5" ht="80.25" customHeight="1" x14ac:dyDescent="0.3">
      <c r="A78" s="37" t="s">
        <v>427</v>
      </c>
      <c r="B78" s="45" t="s">
        <v>103</v>
      </c>
      <c r="C78" s="46">
        <v>4000</v>
      </c>
      <c r="D78" s="46">
        <v>4593.5</v>
      </c>
      <c r="E78" s="41">
        <f>D78/C78</f>
        <v>1.1483749999999999</v>
      </c>
    </row>
    <row r="79" spans="1:5" ht="46.5" customHeight="1" x14ac:dyDescent="0.3">
      <c r="A79" s="37" t="s">
        <v>98</v>
      </c>
      <c r="B79" s="45" t="s">
        <v>100</v>
      </c>
      <c r="C79" s="46">
        <f>C80</f>
        <v>2550</v>
      </c>
      <c r="D79" s="46">
        <f>D80</f>
        <v>2568.1</v>
      </c>
      <c r="E79" s="41">
        <f t="shared" si="0"/>
        <v>1.0070980392156863</v>
      </c>
    </row>
    <row r="80" spans="1:5" ht="47.25" customHeight="1" x14ac:dyDescent="0.3">
      <c r="A80" s="37" t="s">
        <v>99</v>
      </c>
      <c r="B80" s="45" t="s">
        <v>148</v>
      </c>
      <c r="C80" s="46">
        <v>2550</v>
      </c>
      <c r="D80" s="46">
        <v>2568.1</v>
      </c>
      <c r="E80" s="41">
        <f t="shared" si="0"/>
        <v>1.0070980392156863</v>
      </c>
    </row>
    <row r="81" spans="1:7" ht="30.75" customHeight="1" x14ac:dyDescent="0.3">
      <c r="A81" s="37" t="s">
        <v>42</v>
      </c>
      <c r="B81" s="45" t="s">
        <v>43</v>
      </c>
      <c r="C81" s="46">
        <f>C82</f>
        <v>775</v>
      </c>
      <c r="D81" s="46">
        <f>D82</f>
        <v>792</v>
      </c>
      <c r="E81" s="41">
        <f t="shared" si="0"/>
        <v>1.0219354838709678</v>
      </c>
    </row>
    <row r="82" spans="1:7" ht="47.25" customHeight="1" x14ac:dyDescent="0.3">
      <c r="A82" s="37" t="s">
        <v>44</v>
      </c>
      <c r="B82" s="45" t="s">
        <v>45</v>
      </c>
      <c r="C82" s="46">
        <f>C83</f>
        <v>775</v>
      </c>
      <c r="D82" s="46">
        <f>D83</f>
        <v>792</v>
      </c>
      <c r="E82" s="41">
        <f t="shared" si="0"/>
        <v>1.0219354838709678</v>
      </c>
    </row>
    <row r="83" spans="1:7" ht="63.75" customHeight="1" x14ac:dyDescent="0.3">
      <c r="A83" s="37" t="s">
        <v>46</v>
      </c>
      <c r="B83" s="45" t="s">
        <v>47</v>
      </c>
      <c r="C83" s="46">
        <v>775</v>
      </c>
      <c r="D83" s="46">
        <v>792</v>
      </c>
      <c r="E83" s="41">
        <f t="shared" ref="E83:E147" si="1">D83/C83</f>
        <v>1.0219354838709678</v>
      </c>
    </row>
    <row r="84" spans="1:7" ht="93.75" customHeight="1" x14ac:dyDescent="0.3">
      <c r="A84" s="37" t="s">
        <v>293</v>
      </c>
      <c r="B84" s="45" t="s">
        <v>288</v>
      </c>
      <c r="C84" s="46">
        <f>C85+C88</f>
        <v>590</v>
      </c>
      <c r="D84" s="46">
        <f>D85+D88</f>
        <v>667.30000000000007</v>
      </c>
      <c r="E84" s="41">
        <f t="shared" si="1"/>
        <v>1.1310169491525426</v>
      </c>
    </row>
    <row r="85" spans="1:7" ht="31.5" customHeight="1" x14ac:dyDescent="0.3">
      <c r="A85" s="37" t="s">
        <v>430</v>
      </c>
      <c r="B85" s="45" t="s">
        <v>289</v>
      </c>
      <c r="C85" s="46">
        <f>C87</f>
        <v>490</v>
      </c>
      <c r="D85" s="46">
        <f>D87</f>
        <v>533.20000000000005</v>
      </c>
      <c r="E85" s="41">
        <f>D85/C85</f>
        <v>1.0881632653061226</v>
      </c>
    </row>
    <row r="86" spans="1:7" ht="63" customHeight="1" x14ac:dyDescent="0.3">
      <c r="A86" s="37" t="s">
        <v>431</v>
      </c>
      <c r="B86" s="47"/>
      <c r="C86" s="47"/>
      <c r="D86" s="47"/>
      <c r="E86" s="47"/>
    </row>
    <row r="87" spans="1:7" ht="78.75" customHeight="1" x14ac:dyDescent="0.3">
      <c r="A87" s="37" t="s">
        <v>421</v>
      </c>
      <c r="B87" s="45" t="s">
        <v>290</v>
      </c>
      <c r="C87" s="46">
        <v>490</v>
      </c>
      <c r="D87" s="46">
        <v>533.20000000000005</v>
      </c>
      <c r="E87" s="41">
        <f t="shared" si="1"/>
        <v>1.0881632653061226</v>
      </c>
    </row>
    <row r="88" spans="1:7" ht="111" customHeight="1" x14ac:dyDescent="0.3">
      <c r="A88" s="37" t="s">
        <v>379</v>
      </c>
      <c r="B88" s="45" t="s">
        <v>291</v>
      </c>
      <c r="C88" s="46">
        <f>C89</f>
        <v>100</v>
      </c>
      <c r="D88" s="46">
        <f>D89</f>
        <v>134.1</v>
      </c>
      <c r="E88" s="41">
        <f t="shared" si="1"/>
        <v>1.341</v>
      </c>
    </row>
    <row r="89" spans="1:7" ht="113.25" customHeight="1" x14ac:dyDescent="0.3">
      <c r="A89" s="37" t="s">
        <v>380</v>
      </c>
      <c r="B89" s="45" t="s">
        <v>292</v>
      </c>
      <c r="C89" s="46">
        <v>100</v>
      </c>
      <c r="D89" s="46">
        <v>134.1</v>
      </c>
      <c r="E89" s="41">
        <f t="shared" si="1"/>
        <v>1.341</v>
      </c>
    </row>
    <row r="90" spans="1:7" ht="33" customHeight="1" x14ac:dyDescent="0.3">
      <c r="A90" s="37" t="s">
        <v>338</v>
      </c>
      <c r="B90" s="45" t="s">
        <v>48</v>
      </c>
      <c r="C90" s="46">
        <f>C91</f>
        <v>11290</v>
      </c>
      <c r="D90" s="46">
        <f>D91</f>
        <v>11295.800000000001</v>
      </c>
      <c r="E90" s="41">
        <f t="shared" si="1"/>
        <v>1.0005137289636847</v>
      </c>
      <c r="F90" s="8"/>
      <c r="G90" s="8"/>
    </row>
    <row r="91" spans="1:7" ht="19.5" customHeight="1" x14ac:dyDescent="0.3">
      <c r="A91" s="37" t="s">
        <v>49</v>
      </c>
      <c r="B91" s="45" t="s">
        <v>50</v>
      </c>
      <c r="C91" s="46">
        <f>C92+C94+C95+C98</f>
        <v>11290</v>
      </c>
      <c r="D91" s="46">
        <f>D92+D94+D95+D98</f>
        <v>11295.800000000001</v>
      </c>
      <c r="E91" s="41">
        <f t="shared" si="1"/>
        <v>1.0005137289636847</v>
      </c>
      <c r="F91" s="8"/>
      <c r="G91" s="8"/>
    </row>
    <row r="92" spans="1:7" ht="32.25" customHeight="1" x14ac:dyDescent="0.3">
      <c r="A92" s="37" t="s">
        <v>51</v>
      </c>
      <c r="B92" s="45" t="s">
        <v>52</v>
      </c>
      <c r="C92" s="46">
        <v>10730</v>
      </c>
      <c r="D92" s="46">
        <v>10733.2</v>
      </c>
      <c r="E92" s="41">
        <f t="shared" si="1"/>
        <v>1.0002982292637466</v>
      </c>
      <c r="F92" s="8"/>
      <c r="G92" s="8"/>
    </row>
    <row r="93" spans="1:7" ht="31.5" hidden="1" x14ac:dyDescent="0.3">
      <c r="A93" s="37" t="s">
        <v>53</v>
      </c>
      <c r="B93" s="45" t="s">
        <v>54</v>
      </c>
      <c r="C93" s="46">
        <v>0</v>
      </c>
      <c r="D93" s="46">
        <v>0</v>
      </c>
      <c r="E93" s="41" t="e">
        <f t="shared" si="1"/>
        <v>#DIV/0!</v>
      </c>
      <c r="F93" s="8"/>
      <c r="G93" s="8"/>
    </row>
    <row r="94" spans="1:7" ht="18" customHeight="1" x14ac:dyDescent="0.3">
      <c r="A94" s="37" t="s">
        <v>55</v>
      </c>
      <c r="B94" s="45" t="s">
        <v>56</v>
      </c>
      <c r="C94" s="46">
        <v>470</v>
      </c>
      <c r="D94" s="46">
        <v>476.2</v>
      </c>
      <c r="E94" s="41">
        <f t="shared" si="1"/>
        <v>1.013191489361702</v>
      </c>
      <c r="F94" s="8"/>
      <c r="G94" s="8"/>
    </row>
    <row r="95" spans="1:7" ht="15.75" customHeight="1" x14ac:dyDescent="0.3">
      <c r="A95" s="37" t="s">
        <v>57</v>
      </c>
      <c r="B95" s="45" t="s">
        <v>58</v>
      </c>
      <c r="C95" s="46">
        <f>C96</f>
        <v>0</v>
      </c>
      <c r="D95" s="46">
        <f>D96</f>
        <v>-7.4</v>
      </c>
      <c r="E95" s="41">
        <v>0</v>
      </c>
      <c r="F95" s="8"/>
      <c r="G95" s="8"/>
    </row>
    <row r="96" spans="1:7" ht="15.75" customHeight="1" x14ac:dyDescent="0.3">
      <c r="A96" s="37" t="s">
        <v>134</v>
      </c>
      <c r="B96" s="45" t="s">
        <v>135</v>
      </c>
      <c r="C96" s="46">
        <v>0</v>
      </c>
      <c r="D96" s="46">
        <v>-7.4</v>
      </c>
      <c r="E96" s="41">
        <v>0</v>
      </c>
      <c r="F96" s="8"/>
      <c r="G96" s="8"/>
    </row>
    <row r="97" spans="1:7" hidden="1" x14ac:dyDescent="0.3">
      <c r="A97" s="37" t="s">
        <v>136</v>
      </c>
      <c r="B97" s="45" t="s">
        <v>137</v>
      </c>
      <c r="C97" s="46">
        <v>0</v>
      </c>
      <c r="D97" s="46">
        <v>0</v>
      </c>
      <c r="E97" s="41" t="e">
        <f t="shared" si="1"/>
        <v>#DIV/0!</v>
      </c>
      <c r="F97" s="8"/>
      <c r="G97" s="8"/>
    </row>
    <row r="98" spans="1:7" ht="48" customHeight="1" x14ac:dyDescent="0.3">
      <c r="A98" s="37" t="s">
        <v>139</v>
      </c>
      <c r="B98" s="45" t="s">
        <v>138</v>
      </c>
      <c r="C98" s="46">
        <v>90</v>
      </c>
      <c r="D98" s="46">
        <v>93.8</v>
      </c>
      <c r="E98" s="41">
        <f t="shared" si="1"/>
        <v>1.0422222222222222</v>
      </c>
      <c r="F98" s="8"/>
      <c r="G98" s="8"/>
    </row>
    <row r="99" spans="1:7" ht="30.75" customHeight="1" x14ac:dyDescent="0.3">
      <c r="A99" s="37" t="s">
        <v>339</v>
      </c>
      <c r="B99" s="45" t="s">
        <v>59</v>
      </c>
      <c r="C99" s="46">
        <f>C100+C105</f>
        <v>15618.2</v>
      </c>
      <c r="D99" s="46">
        <f>D100+D105</f>
        <v>15764.5</v>
      </c>
      <c r="E99" s="41">
        <f t="shared" si="1"/>
        <v>1.0093672766387931</v>
      </c>
    </row>
    <row r="100" spans="1:7" ht="15" customHeight="1" x14ac:dyDescent="0.3">
      <c r="A100" s="37" t="s">
        <v>60</v>
      </c>
      <c r="B100" s="45" t="s">
        <v>61</v>
      </c>
      <c r="C100" s="46">
        <f>C103+C101</f>
        <v>2199</v>
      </c>
      <c r="D100" s="46">
        <f>D103+D101</f>
        <v>2286.7000000000003</v>
      </c>
      <c r="E100" s="41">
        <f t="shared" si="1"/>
        <v>1.0398817644383813</v>
      </c>
      <c r="F100" s="8"/>
      <c r="G100" s="8"/>
    </row>
    <row r="101" spans="1:7" ht="15.75" customHeight="1" x14ac:dyDescent="0.3">
      <c r="A101" s="37" t="s">
        <v>195</v>
      </c>
      <c r="B101" s="45" t="s">
        <v>193</v>
      </c>
      <c r="C101" s="46">
        <f>C102</f>
        <v>1771</v>
      </c>
      <c r="D101" s="46">
        <f>D102</f>
        <v>1852.4</v>
      </c>
      <c r="E101" s="41">
        <f t="shared" si="1"/>
        <v>1.0459627329192547</v>
      </c>
      <c r="F101" s="8"/>
      <c r="G101" s="8"/>
    </row>
    <row r="102" spans="1:7" ht="47.25" customHeight="1" x14ac:dyDescent="0.3">
      <c r="A102" s="37" t="s">
        <v>340</v>
      </c>
      <c r="B102" s="45" t="s">
        <v>194</v>
      </c>
      <c r="C102" s="46">
        <v>1771</v>
      </c>
      <c r="D102" s="46">
        <v>1852.4</v>
      </c>
      <c r="E102" s="41">
        <f t="shared" si="1"/>
        <v>1.0459627329192547</v>
      </c>
      <c r="F102" s="8"/>
      <c r="G102" s="8"/>
    </row>
    <row r="103" spans="1:7" ht="15" customHeight="1" x14ac:dyDescent="0.3">
      <c r="A103" s="37" t="s">
        <v>62</v>
      </c>
      <c r="B103" s="45" t="s">
        <v>63</v>
      </c>
      <c r="C103" s="46">
        <f>C104</f>
        <v>428</v>
      </c>
      <c r="D103" s="46">
        <f>D104</f>
        <v>434.3</v>
      </c>
      <c r="E103" s="41">
        <f t="shared" si="1"/>
        <v>1.0147196261682243</v>
      </c>
      <c r="F103" s="8"/>
      <c r="G103" s="8"/>
    </row>
    <row r="104" spans="1:7" ht="31.5" customHeight="1" x14ac:dyDescent="0.3">
      <c r="A104" s="37" t="s">
        <v>64</v>
      </c>
      <c r="B104" s="45" t="s">
        <v>65</v>
      </c>
      <c r="C104" s="46">
        <v>428</v>
      </c>
      <c r="D104" s="46">
        <v>434.3</v>
      </c>
      <c r="E104" s="41">
        <f t="shared" si="1"/>
        <v>1.0147196261682243</v>
      </c>
      <c r="F104" s="8"/>
      <c r="G104" s="8"/>
    </row>
    <row r="105" spans="1:7" ht="15.75" customHeight="1" x14ac:dyDescent="0.3">
      <c r="A105" s="37" t="s">
        <v>66</v>
      </c>
      <c r="B105" s="45" t="s">
        <v>67</v>
      </c>
      <c r="C105" s="46">
        <f>C107</f>
        <v>13419.2</v>
      </c>
      <c r="D105" s="46">
        <f>D107</f>
        <v>13477.8</v>
      </c>
      <c r="E105" s="41">
        <f t="shared" si="1"/>
        <v>1.0043668773101226</v>
      </c>
      <c r="F105" s="8"/>
      <c r="G105" s="8"/>
    </row>
    <row r="106" spans="1:7" ht="15.75" customHeight="1" x14ac:dyDescent="0.3">
      <c r="A106" s="37" t="s">
        <v>68</v>
      </c>
      <c r="B106" s="45" t="s">
        <v>69</v>
      </c>
      <c r="C106" s="46">
        <f>C107</f>
        <v>13419.2</v>
      </c>
      <c r="D106" s="46">
        <f>D107</f>
        <v>13477.8</v>
      </c>
      <c r="E106" s="41">
        <f t="shared" si="1"/>
        <v>1.0043668773101226</v>
      </c>
      <c r="F106" s="8"/>
      <c r="G106" s="8"/>
    </row>
    <row r="107" spans="1:7" ht="31.5" customHeight="1" x14ac:dyDescent="0.3">
      <c r="A107" s="37" t="s">
        <v>70</v>
      </c>
      <c r="B107" s="45" t="s">
        <v>71</v>
      </c>
      <c r="C107" s="46">
        <v>13419.2</v>
      </c>
      <c r="D107" s="46">
        <v>13477.8</v>
      </c>
      <c r="E107" s="41">
        <f t="shared" si="1"/>
        <v>1.0043668773101226</v>
      </c>
      <c r="F107" s="8"/>
      <c r="G107" s="8"/>
    </row>
    <row r="108" spans="1:7" ht="32.25" customHeight="1" x14ac:dyDescent="0.3">
      <c r="A108" s="37" t="s">
        <v>341</v>
      </c>
      <c r="B108" s="45" t="s">
        <v>72</v>
      </c>
      <c r="C108" s="46">
        <f>C109+C119+C123</f>
        <v>29286.800000000003</v>
      </c>
      <c r="D108" s="46">
        <f>D109+D119+D123</f>
        <v>42185.5</v>
      </c>
      <c r="E108" s="41">
        <f t="shared" si="1"/>
        <v>1.4404270866055695</v>
      </c>
    </row>
    <row r="109" spans="1:7" ht="94.5" customHeight="1" x14ac:dyDescent="0.3">
      <c r="A109" s="37" t="s">
        <v>125</v>
      </c>
      <c r="B109" s="45" t="s">
        <v>73</v>
      </c>
      <c r="C109" s="46">
        <f>C110</f>
        <v>51.2</v>
      </c>
      <c r="D109" s="46">
        <f>D110</f>
        <v>51.2</v>
      </c>
      <c r="E109" s="41">
        <f t="shared" si="1"/>
        <v>1</v>
      </c>
    </row>
    <row r="110" spans="1:7" ht="48" customHeight="1" x14ac:dyDescent="0.3">
      <c r="A110" s="37" t="s">
        <v>441</v>
      </c>
      <c r="B110" s="45" t="s">
        <v>120</v>
      </c>
      <c r="C110" s="46">
        <f>C113</f>
        <v>51.2</v>
      </c>
      <c r="D110" s="46">
        <f>D113</f>
        <v>51.2</v>
      </c>
      <c r="E110" s="41">
        <f>D110/C110</f>
        <v>1</v>
      </c>
    </row>
    <row r="111" spans="1:7" ht="61.5" customHeight="1" x14ac:dyDescent="0.3">
      <c r="A111" s="37" t="s">
        <v>442</v>
      </c>
      <c r="B111" s="47"/>
      <c r="C111" s="47"/>
      <c r="D111" s="47"/>
      <c r="E111" s="47"/>
    </row>
    <row r="112" spans="1:7" ht="56.25" hidden="1" customHeight="1" x14ac:dyDescent="0.3">
      <c r="A112" s="37" t="s">
        <v>295</v>
      </c>
      <c r="B112" s="45" t="s">
        <v>294</v>
      </c>
      <c r="C112" s="46"/>
      <c r="D112" s="46">
        <f>D114</f>
        <v>0</v>
      </c>
      <c r="E112" s="41" t="e">
        <f t="shared" si="1"/>
        <v>#DIV/0!</v>
      </c>
    </row>
    <row r="113" spans="1:5" ht="93" customHeight="1" x14ac:dyDescent="0.3">
      <c r="A113" s="37" t="s">
        <v>381</v>
      </c>
      <c r="B113" s="45" t="s">
        <v>121</v>
      </c>
      <c r="C113" s="46">
        <v>51.2</v>
      </c>
      <c r="D113" s="46">
        <v>51.2</v>
      </c>
      <c r="E113" s="41">
        <f t="shared" si="1"/>
        <v>1</v>
      </c>
    </row>
    <row r="114" spans="1:5" ht="54.75" hidden="1" customHeight="1" x14ac:dyDescent="0.3">
      <c r="A114" s="37" t="s">
        <v>352</v>
      </c>
      <c r="B114" s="45" t="s">
        <v>153</v>
      </c>
      <c r="C114" s="46">
        <v>0</v>
      </c>
      <c r="D114" s="46">
        <v>0</v>
      </c>
      <c r="E114" s="41" t="e">
        <f t="shared" si="1"/>
        <v>#DIV/0!</v>
      </c>
    </row>
    <row r="115" spans="1:5" ht="52.5" hidden="1" customHeight="1" x14ac:dyDescent="0.3">
      <c r="A115" s="37"/>
      <c r="B115" s="45"/>
      <c r="C115" s="46"/>
      <c r="D115" s="46"/>
      <c r="E115" s="41" t="e">
        <f t="shared" si="1"/>
        <v>#DIV/0!</v>
      </c>
    </row>
    <row r="116" spans="1:5" ht="47.25" hidden="1" customHeight="1" x14ac:dyDescent="0.3">
      <c r="A116" s="37" t="s">
        <v>278</v>
      </c>
      <c r="B116" s="45" t="s">
        <v>154</v>
      </c>
      <c r="C116" s="46">
        <v>0</v>
      </c>
      <c r="D116" s="46">
        <v>0</v>
      </c>
      <c r="E116" s="41" t="e">
        <f t="shared" si="1"/>
        <v>#DIV/0!</v>
      </c>
    </row>
    <row r="117" spans="1:5" ht="50.25" hidden="1" customHeight="1" x14ac:dyDescent="0.3">
      <c r="A117" s="37" t="s">
        <v>279</v>
      </c>
      <c r="B117" s="45"/>
      <c r="C117" s="46"/>
      <c r="D117" s="46"/>
      <c r="E117" s="41" t="e">
        <f t="shared" si="1"/>
        <v>#DIV/0!</v>
      </c>
    </row>
    <row r="118" spans="1:5" ht="46.5" hidden="1" customHeight="1" x14ac:dyDescent="0.3">
      <c r="A118" s="37" t="s">
        <v>375</v>
      </c>
      <c r="B118" s="45"/>
      <c r="C118" s="46"/>
      <c r="D118" s="46"/>
      <c r="E118" s="41" t="e">
        <f t="shared" si="1"/>
        <v>#DIV/0!</v>
      </c>
    </row>
    <row r="119" spans="1:5" ht="31.5" customHeight="1" x14ac:dyDescent="0.3">
      <c r="A119" s="37" t="s">
        <v>283</v>
      </c>
      <c r="B119" s="45" t="s">
        <v>74</v>
      </c>
      <c r="C119" s="46">
        <f>C120</f>
        <v>23027</v>
      </c>
      <c r="D119" s="46">
        <f>D120</f>
        <v>31228.9</v>
      </c>
      <c r="E119" s="41">
        <f t="shared" si="1"/>
        <v>1.356186216181005</v>
      </c>
    </row>
    <row r="120" spans="1:5" ht="30.75" customHeight="1" x14ac:dyDescent="0.3">
      <c r="A120" s="37" t="s">
        <v>75</v>
      </c>
      <c r="B120" s="45" t="s">
        <v>76</v>
      </c>
      <c r="C120" s="46">
        <f>C121+C122</f>
        <v>23027</v>
      </c>
      <c r="D120" s="46">
        <f>D121+D122</f>
        <v>31228.9</v>
      </c>
      <c r="E120" s="41">
        <f t="shared" si="1"/>
        <v>1.356186216181005</v>
      </c>
    </row>
    <row r="121" spans="1:5" ht="62.25" customHeight="1" x14ac:dyDescent="0.3">
      <c r="A121" s="37" t="s">
        <v>124</v>
      </c>
      <c r="B121" s="45" t="s">
        <v>123</v>
      </c>
      <c r="C121" s="46">
        <v>6670</v>
      </c>
      <c r="D121" s="46">
        <v>10030</v>
      </c>
      <c r="E121" s="41">
        <f t="shared" si="1"/>
        <v>1.5037481259370316</v>
      </c>
    </row>
    <row r="122" spans="1:5" ht="46.5" customHeight="1" x14ac:dyDescent="0.3">
      <c r="A122" s="37" t="s">
        <v>101</v>
      </c>
      <c r="B122" s="45" t="s">
        <v>102</v>
      </c>
      <c r="C122" s="46">
        <v>16357</v>
      </c>
      <c r="D122" s="46">
        <v>21198.9</v>
      </c>
      <c r="E122" s="41">
        <f t="shared" si="1"/>
        <v>1.2960139389863667</v>
      </c>
    </row>
    <row r="123" spans="1:5" ht="77.25" customHeight="1" x14ac:dyDescent="0.3">
      <c r="A123" s="37" t="s">
        <v>250</v>
      </c>
      <c r="B123" s="45" t="s">
        <v>296</v>
      </c>
      <c r="C123" s="46">
        <f>C124</f>
        <v>6208.6</v>
      </c>
      <c r="D123" s="46">
        <f>D124</f>
        <v>10905.4</v>
      </c>
      <c r="E123" s="41">
        <f t="shared" si="1"/>
        <v>1.7564990497052475</v>
      </c>
    </row>
    <row r="124" spans="1:5" ht="78" customHeight="1" x14ac:dyDescent="0.3">
      <c r="A124" s="37" t="s">
        <v>440</v>
      </c>
      <c r="B124" s="45" t="s">
        <v>297</v>
      </c>
      <c r="C124" s="46">
        <v>6208.6</v>
      </c>
      <c r="D124" s="46">
        <v>10905.4</v>
      </c>
      <c r="E124" s="41">
        <f>D124/C124</f>
        <v>1.7564990497052475</v>
      </c>
    </row>
    <row r="125" spans="1:5" ht="78.75" customHeight="1" x14ac:dyDescent="0.3">
      <c r="A125" s="37" t="s">
        <v>406</v>
      </c>
      <c r="B125" s="45" t="s">
        <v>298</v>
      </c>
      <c r="C125" s="46">
        <v>2430</v>
      </c>
      <c r="D125" s="46">
        <v>2601.3000000000002</v>
      </c>
      <c r="E125" s="41">
        <f t="shared" si="1"/>
        <v>1.0704938271604938</v>
      </c>
    </row>
    <row r="126" spans="1:5" ht="93.75" customHeight="1" x14ac:dyDescent="0.3">
      <c r="A126" s="37" t="s">
        <v>196</v>
      </c>
      <c r="B126" s="45" t="s">
        <v>299</v>
      </c>
      <c r="C126" s="46">
        <v>3778.6</v>
      </c>
      <c r="D126" s="46">
        <v>8304.1</v>
      </c>
      <c r="E126" s="41">
        <f t="shared" si="1"/>
        <v>2.1976658021489444</v>
      </c>
    </row>
    <row r="127" spans="1:5" ht="15" customHeight="1" x14ac:dyDescent="0.3">
      <c r="A127" s="37" t="s">
        <v>342</v>
      </c>
      <c r="B127" s="45" t="s">
        <v>77</v>
      </c>
      <c r="C127" s="46">
        <f>C128+C168+C173+C183</f>
        <v>6284.5700000000006</v>
      </c>
      <c r="D127" s="46">
        <f>D128+D168+D173+D183</f>
        <v>8162.2999999999993</v>
      </c>
      <c r="E127" s="41">
        <f t="shared" si="1"/>
        <v>1.2987841650264056</v>
      </c>
    </row>
    <row r="128" spans="1:5" ht="46.5" customHeight="1" x14ac:dyDescent="0.3">
      <c r="A128" s="37" t="s">
        <v>197</v>
      </c>
      <c r="B128" s="45" t="s">
        <v>198</v>
      </c>
      <c r="C128" s="46">
        <f>C129+C131+C133+C136+C152+C154+C158+C163+C166+C138+C149+C142+C144+C146</f>
        <v>2087.3000000000002</v>
      </c>
      <c r="D128" s="46">
        <f>D129+D131+D133+D136+D152+D154+D158+D163+D166+D138+D149+D142+D144+D146</f>
        <v>2270.5</v>
      </c>
      <c r="E128" s="41">
        <f t="shared" si="1"/>
        <v>1.0877688880371772</v>
      </c>
    </row>
    <row r="129" spans="1:5" ht="61.5" customHeight="1" x14ac:dyDescent="0.3">
      <c r="A129" s="37" t="s">
        <v>412</v>
      </c>
      <c r="B129" s="45" t="s">
        <v>199</v>
      </c>
      <c r="C129" s="46">
        <f>C130</f>
        <v>22.6</v>
      </c>
      <c r="D129" s="46">
        <f>D130</f>
        <v>24.9</v>
      </c>
      <c r="E129" s="41">
        <f t="shared" si="1"/>
        <v>1.1017699115044246</v>
      </c>
    </row>
    <row r="130" spans="1:5" ht="93.75" customHeight="1" x14ac:dyDescent="0.3">
      <c r="A130" s="37" t="s">
        <v>343</v>
      </c>
      <c r="B130" s="45" t="s">
        <v>200</v>
      </c>
      <c r="C130" s="46">
        <v>22.6</v>
      </c>
      <c r="D130" s="46">
        <v>24.9</v>
      </c>
      <c r="E130" s="41">
        <f t="shared" si="1"/>
        <v>1.1017699115044246</v>
      </c>
    </row>
    <row r="131" spans="1:5" ht="78.75" customHeight="1" x14ac:dyDescent="0.3">
      <c r="A131" s="37" t="s">
        <v>443</v>
      </c>
      <c r="B131" s="45" t="s">
        <v>201</v>
      </c>
      <c r="C131" s="46">
        <f>C132</f>
        <v>89.5</v>
      </c>
      <c r="D131" s="46">
        <f>D132</f>
        <v>117</v>
      </c>
      <c r="E131" s="41">
        <f>D131/C131</f>
        <v>1.3072625698324023</v>
      </c>
    </row>
    <row r="132" spans="1:5" ht="109.5" customHeight="1" x14ac:dyDescent="0.3">
      <c r="A132" s="37" t="s">
        <v>438</v>
      </c>
      <c r="B132" s="45" t="s">
        <v>202</v>
      </c>
      <c r="C132" s="46">
        <v>89.5</v>
      </c>
      <c r="D132" s="46">
        <v>117</v>
      </c>
      <c r="E132" s="41">
        <f t="shared" si="1"/>
        <v>1.3072625698324023</v>
      </c>
    </row>
    <row r="133" spans="1:5" ht="63" customHeight="1" x14ac:dyDescent="0.3">
      <c r="A133" s="37" t="s">
        <v>300</v>
      </c>
      <c r="B133" s="45" t="s">
        <v>203</v>
      </c>
      <c r="C133" s="46">
        <f>C134+C135</f>
        <v>77.900000000000006</v>
      </c>
      <c r="D133" s="46">
        <f>D134+D135</f>
        <v>78</v>
      </c>
      <c r="E133" s="41">
        <f t="shared" si="1"/>
        <v>1.0012836970474968</v>
      </c>
    </row>
    <row r="134" spans="1:5" ht="92.25" customHeight="1" x14ac:dyDescent="0.3">
      <c r="A134" s="37" t="s">
        <v>301</v>
      </c>
      <c r="B134" s="45" t="s">
        <v>204</v>
      </c>
      <c r="C134" s="46">
        <v>47.9</v>
      </c>
      <c r="D134" s="46">
        <v>48</v>
      </c>
      <c r="E134" s="41">
        <f t="shared" si="1"/>
        <v>1.0020876826722338</v>
      </c>
    </row>
    <row r="135" spans="1:5" ht="77.25" customHeight="1" x14ac:dyDescent="0.3">
      <c r="A135" s="37" t="s">
        <v>307</v>
      </c>
      <c r="B135" s="45" t="s">
        <v>205</v>
      </c>
      <c r="C135" s="46">
        <v>30</v>
      </c>
      <c r="D135" s="46">
        <v>30</v>
      </c>
      <c r="E135" s="41">
        <f t="shared" si="1"/>
        <v>1</v>
      </c>
    </row>
    <row r="136" spans="1:5" ht="77.25" customHeight="1" x14ac:dyDescent="0.3">
      <c r="A136" s="37" t="s">
        <v>404</v>
      </c>
      <c r="B136" s="45" t="s">
        <v>206</v>
      </c>
      <c r="C136" s="46">
        <f>C137</f>
        <v>119.4</v>
      </c>
      <c r="D136" s="46">
        <f>D137</f>
        <v>123.9</v>
      </c>
      <c r="E136" s="41">
        <f t="shared" si="1"/>
        <v>1.0376884422110553</v>
      </c>
    </row>
    <row r="137" spans="1:5" ht="63" customHeight="1" x14ac:dyDescent="0.3">
      <c r="A137" s="37" t="s">
        <v>444</v>
      </c>
      <c r="B137" s="45" t="s">
        <v>207</v>
      </c>
      <c r="C137" s="46">
        <v>119.4</v>
      </c>
      <c r="D137" s="46">
        <v>123.9</v>
      </c>
      <c r="E137" s="41">
        <f t="shared" si="1"/>
        <v>1.0376884422110553</v>
      </c>
    </row>
    <row r="138" spans="1:5" ht="64.5" hidden="1" customHeight="1" x14ac:dyDescent="0.3">
      <c r="A138" s="37" t="s">
        <v>302</v>
      </c>
      <c r="B138" s="45" t="s">
        <v>208</v>
      </c>
      <c r="C138" s="46">
        <f>C139</f>
        <v>0</v>
      </c>
      <c r="D138" s="46">
        <f>D139</f>
        <v>0</v>
      </c>
      <c r="E138" s="41" t="e">
        <f t="shared" si="1"/>
        <v>#DIV/0!</v>
      </c>
    </row>
    <row r="139" spans="1:5" ht="65.25" hidden="1" customHeight="1" x14ac:dyDescent="0.3">
      <c r="A139" s="37" t="s">
        <v>303</v>
      </c>
      <c r="B139" s="45" t="s">
        <v>209</v>
      </c>
      <c r="C139" s="46">
        <v>0</v>
      </c>
      <c r="D139" s="46">
        <v>0</v>
      </c>
      <c r="E139" s="41" t="e">
        <f t="shared" si="1"/>
        <v>#DIV/0!</v>
      </c>
    </row>
    <row r="140" spans="1:5" ht="97.5" hidden="1" customHeight="1" x14ac:dyDescent="0.3">
      <c r="A140" s="37" t="s">
        <v>257</v>
      </c>
      <c r="B140" s="45" t="s">
        <v>256</v>
      </c>
      <c r="C140" s="46">
        <f>C141</f>
        <v>0</v>
      </c>
      <c r="D140" s="46">
        <f>D141</f>
        <v>0</v>
      </c>
      <c r="E140" s="41" t="e">
        <f t="shared" si="1"/>
        <v>#DIV/0!</v>
      </c>
    </row>
    <row r="141" spans="1:5" ht="66" hidden="1" customHeight="1" x14ac:dyDescent="0.3">
      <c r="A141" s="37" t="s">
        <v>280</v>
      </c>
      <c r="B141" s="45" t="s">
        <v>258</v>
      </c>
      <c r="C141" s="46">
        <v>0</v>
      </c>
      <c r="D141" s="46">
        <v>0</v>
      </c>
      <c r="E141" s="41" t="e">
        <f t="shared" si="1"/>
        <v>#DIV/0!</v>
      </c>
    </row>
    <row r="142" spans="1:5" ht="6" hidden="1" customHeight="1" x14ac:dyDescent="0.3">
      <c r="A142" s="37" t="s">
        <v>260</v>
      </c>
      <c r="B142" s="45" t="s">
        <v>259</v>
      </c>
      <c r="C142" s="46">
        <f>C148</f>
        <v>14</v>
      </c>
      <c r="D142" s="46">
        <f>D148</f>
        <v>22.5</v>
      </c>
      <c r="E142" s="41">
        <f t="shared" si="1"/>
        <v>1.6071428571428572</v>
      </c>
    </row>
    <row r="143" spans="1:5" ht="48" customHeight="1" x14ac:dyDescent="0.3">
      <c r="A143" s="37" t="s">
        <v>445</v>
      </c>
      <c r="B143" s="45"/>
      <c r="C143" s="46"/>
      <c r="D143" s="46"/>
      <c r="E143" s="41"/>
    </row>
    <row r="144" spans="1:5" ht="63.75" customHeight="1" x14ac:dyDescent="0.3">
      <c r="A144" s="37" t="s">
        <v>302</v>
      </c>
      <c r="B144" s="45" t="s">
        <v>208</v>
      </c>
      <c r="C144" s="46">
        <f>C145</f>
        <v>0.5</v>
      </c>
      <c r="D144" s="46">
        <f>D145</f>
        <v>0.5</v>
      </c>
      <c r="E144" s="41">
        <f t="shared" si="1"/>
        <v>1</v>
      </c>
    </row>
    <row r="145" spans="1:5" ht="96" customHeight="1" x14ac:dyDescent="0.3">
      <c r="A145" s="37" t="s">
        <v>411</v>
      </c>
      <c r="B145" s="45" t="s">
        <v>209</v>
      </c>
      <c r="C145" s="46">
        <v>0.5</v>
      </c>
      <c r="D145" s="46">
        <v>0.5</v>
      </c>
      <c r="E145" s="41">
        <f t="shared" si="1"/>
        <v>1</v>
      </c>
    </row>
    <row r="146" spans="1:5" ht="77.25" customHeight="1" x14ac:dyDescent="0.3">
      <c r="A146" s="37" t="s">
        <v>410</v>
      </c>
      <c r="B146" s="45" t="s">
        <v>258</v>
      </c>
      <c r="C146" s="46">
        <v>15</v>
      </c>
      <c r="D146" s="46">
        <v>15</v>
      </c>
      <c r="E146" s="41">
        <f t="shared" si="1"/>
        <v>1</v>
      </c>
    </row>
    <row r="147" spans="1:5" ht="63.75" customHeight="1" x14ac:dyDescent="0.3">
      <c r="A147" s="37" t="s">
        <v>409</v>
      </c>
      <c r="B147" s="45" t="s">
        <v>259</v>
      </c>
      <c r="C147" s="46">
        <f>C148</f>
        <v>14</v>
      </c>
      <c r="D147" s="46">
        <f>D148</f>
        <v>22.5</v>
      </c>
      <c r="E147" s="41">
        <f t="shared" si="1"/>
        <v>1.6071428571428572</v>
      </c>
    </row>
    <row r="148" spans="1:5" ht="93.75" customHeight="1" x14ac:dyDescent="0.3">
      <c r="A148" s="37" t="s">
        <v>446</v>
      </c>
      <c r="B148" s="45" t="s">
        <v>261</v>
      </c>
      <c r="C148" s="46">
        <v>14</v>
      </c>
      <c r="D148" s="46">
        <v>22.5</v>
      </c>
      <c r="E148" s="41">
        <f>D148/C148</f>
        <v>1.6071428571428572</v>
      </c>
    </row>
    <row r="149" spans="1:5" ht="31.5" customHeight="1" x14ac:dyDescent="0.3">
      <c r="A149" s="37" t="s">
        <v>447</v>
      </c>
      <c r="B149" s="45" t="s">
        <v>210</v>
      </c>
      <c r="C149" s="46">
        <f>C151</f>
        <v>6</v>
      </c>
      <c r="D149" s="46">
        <f>D151</f>
        <v>6</v>
      </c>
      <c r="E149" s="41">
        <f t="shared" ref="E149:E213" si="2">D149/C149</f>
        <v>1</v>
      </c>
    </row>
    <row r="150" spans="1:5" ht="31.5" customHeight="1" x14ac:dyDescent="0.3">
      <c r="A150" s="37" t="s">
        <v>448</v>
      </c>
      <c r="B150" s="45"/>
      <c r="C150" s="46"/>
      <c r="D150" s="46"/>
      <c r="E150" s="41"/>
    </row>
    <row r="151" spans="1:5" ht="93" customHeight="1" x14ac:dyDescent="0.3">
      <c r="A151" s="37" t="s">
        <v>304</v>
      </c>
      <c r="B151" s="45" t="s">
        <v>211</v>
      </c>
      <c r="C151" s="46">
        <v>6</v>
      </c>
      <c r="D151" s="46">
        <v>6</v>
      </c>
      <c r="E151" s="41">
        <f t="shared" si="2"/>
        <v>1</v>
      </c>
    </row>
    <row r="152" spans="1:5" ht="77.25" customHeight="1" x14ac:dyDescent="0.3">
      <c r="A152" s="37" t="s">
        <v>305</v>
      </c>
      <c r="B152" s="45" t="s">
        <v>212</v>
      </c>
      <c r="C152" s="46">
        <f>C153</f>
        <v>689.2</v>
      </c>
      <c r="D152" s="46">
        <f>D153</f>
        <v>706.6</v>
      </c>
      <c r="E152" s="41">
        <f t="shared" si="2"/>
        <v>1.0252466627974464</v>
      </c>
    </row>
    <row r="153" spans="1:5" ht="108.75" customHeight="1" x14ac:dyDescent="0.3">
      <c r="A153" s="37" t="s">
        <v>382</v>
      </c>
      <c r="B153" s="45" t="s">
        <v>213</v>
      </c>
      <c r="C153" s="46">
        <v>689.2</v>
      </c>
      <c r="D153" s="46">
        <v>706.6</v>
      </c>
      <c r="E153" s="41">
        <f t="shared" si="2"/>
        <v>1.0252466627974464</v>
      </c>
    </row>
    <row r="154" spans="1:5" ht="93.75" customHeight="1" x14ac:dyDescent="0.3">
      <c r="A154" s="37" t="s">
        <v>449</v>
      </c>
      <c r="B154" s="45" t="s">
        <v>214</v>
      </c>
      <c r="C154" s="46">
        <f>C155+C157</f>
        <v>37.700000000000003</v>
      </c>
      <c r="D154" s="46">
        <f>D155+D157</f>
        <v>38.799999999999997</v>
      </c>
      <c r="E154" s="41">
        <f>D154/C154</f>
        <v>1.029177718832891</v>
      </c>
    </row>
    <row r="155" spans="1:5" ht="78" customHeight="1" x14ac:dyDescent="0.3">
      <c r="A155" s="37" t="s">
        <v>450</v>
      </c>
      <c r="B155" s="45" t="s">
        <v>215</v>
      </c>
      <c r="C155" s="46">
        <v>22.7</v>
      </c>
      <c r="D155" s="46">
        <v>23.8</v>
      </c>
      <c r="E155" s="41">
        <f t="shared" si="2"/>
        <v>1.0484581497797358</v>
      </c>
    </row>
    <row r="156" spans="1:5" ht="93.75" customHeight="1" x14ac:dyDescent="0.3">
      <c r="A156" s="37" t="s">
        <v>451</v>
      </c>
      <c r="B156" s="45"/>
      <c r="C156" s="46"/>
      <c r="D156" s="46"/>
      <c r="E156" s="41"/>
    </row>
    <row r="157" spans="1:5" ht="111.75" customHeight="1" x14ac:dyDescent="0.3">
      <c r="A157" s="37" t="s">
        <v>249</v>
      </c>
      <c r="B157" s="45" t="s">
        <v>216</v>
      </c>
      <c r="C157" s="46">
        <v>15</v>
      </c>
      <c r="D157" s="46">
        <v>15</v>
      </c>
      <c r="E157" s="41">
        <f t="shared" si="2"/>
        <v>1</v>
      </c>
    </row>
    <row r="158" spans="1:5" ht="62.25" customHeight="1" x14ac:dyDescent="0.3">
      <c r="A158" s="37" t="s">
        <v>306</v>
      </c>
      <c r="B158" s="45" t="s">
        <v>217</v>
      </c>
      <c r="C158" s="46">
        <v>6.8</v>
      </c>
      <c r="D158" s="46">
        <v>6.8</v>
      </c>
      <c r="E158" s="41">
        <f t="shared" si="2"/>
        <v>1</v>
      </c>
    </row>
    <row r="159" spans="1:5" ht="95.25" customHeight="1" x14ac:dyDescent="0.3">
      <c r="A159" s="37" t="s">
        <v>344</v>
      </c>
      <c r="B159" s="45" t="s">
        <v>218</v>
      </c>
      <c r="C159" s="46">
        <v>6.8</v>
      </c>
      <c r="D159" s="46">
        <v>6.8</v>
      </c>
      <c r="E159" s="41">
        <f t="shared" si="2"/>
        <v>1</v>
      </c>
    </row>
    <row r="160" spans="1:5" ht="95.25" hidden="1" customHeight="1" x14ac:dyDescent="0.3">
      <c r="A160" s="37" t="s">
        <v>386</v>
      </c>
      <c r="B160" s="45" t="s">
        <v>219</v>
      </c>
      <c r="C160" s="46">
        <f>C161</f>
        <v>0</v>
      </c>
      <c r="D160" s="46">
        <f>D161</f>
        <v>0</v>
      </c>
      <c r="E160" s="41" t="e">
        <f t="shared" si="2"/>
        <v>#DIV/0!</v>
      </c>
    </row>
    <row r="161" spans="1:5" ht="111" hidden="1" customHeight="1" x14ac:dyDescent="0.3">
      <c r="A161" s="37" t="s">
        <v>308</v>
      </c>
      <c r="B161" s="45" t="s">
        <v>220</v>
      </c>
      <c r="C161" s="46">
        <v>0</v>
      </c>
      <c r="D161" s="46">
        <v>0</v>
      </c>
      <c r="E161" s="41" t="e">
        <f t="shared" si="2"/>
        <v>#DIV/0!</v>
      </c>
    </row>
    <row r="162" spans="1:5" ht="130.5" hidden="1" customHeight="1" x14ac:dyDescent="0.3">
      <c r="A162" s="37" t="s">
        <v>281</v>
      </c>
      <c r="B162" s="45"/>
      <c r="C162" s="46"/>
      <c r="D162" s="46"/>
      <c r="E162" s="41" t="e">
        <f t="shared" si="2"/>
        <v>#DIV/0!</v>
      </c>
    </row>
    <row r="163" spans="1:5" ht="62.25" customHeight="1" x14ac:dyDescent="0.3">
      <c r="A163" s="37" t="s">
        <v>389</v>
      </c>
      <c r="B163" s="45" t="s">
        <v>221</v>
      </c>
      <c r="C163" s="46">
        <f>C164</f>
        <v>201.2</v>
      </c>
      <c r="D163" s="46">
        <f>D164</f>
        <v>241.6</v>
      </c>
      <c r="E163" s="41">
        <f t="shared" si="2"/>
        <v>1.2007952286282306</v>
      </c>
    </row>
    <row r="164" spans="1:5" ht="48" customHeight="1" x14ac:dyDescent="0.3">
      <c r="A164" s="37" t="s">
        <v>452</v>
      </c>
      <c r="B164" s="45" t="s">
        <v>222</v>
      </c>
      <c r="C164" s="46">
        <v>201.2</v>
      </c>
      <c r="D164" s="46">
        <v>241.6</v>
      </c>
      <c r="E164" s="41">
        <f t="shared" si="2"/>
        <v>1.2007952286282306</v>
      </c>
    </row>
    <row r="165" spans="1:5" ht="46.5" customHeight="1" x14ac:dyDescent="0.3">
      <c r="A165" s="43" t="s">
        <v>453</v>
      </c>
      <c r="B165" s="45"/>
      <c r="C165" s="46"/>
      <c r="D165" s="46"/>
      <c r="E165" s="41"/>
    </row>
    <row r="166" spans="1:5" ht="78" customHeight="1" x14ac:dyDescent="0.3">
      <c r="A166" s="37" t="s">
        <v>345</v>
      </c>
      <c r="B166" s="45" t="s">
        <v>223</v>
      </c>
      <c r="C166" s="46">
        <f>C167</f>
        <v>807.5</v>
      </c>
      <c r="D166" s="46">
        <f>D167</f>
        <v>888.9</v>
      </c>
      <c r="E166" s="41">
        <f t="shared" si="2"/>
        <v>1.1008049535603714</v>
      </c>
    </row>
    <row r="167" spans="1:5" ht="93.75" customHeight="1" x14ac:dyDescent="0.3">
      <c r="A167" s="37" t="s">
        <v>309</v>
      </c>
      <c r="B167" s="45" t="s">
        <v>224</v>
      </c>
      <c r="C167" s="46">
        <v>807.5</v>
      </c>
      <c r="D167" s="46">
        <v>888.9</v>
      </c>
      <c r="E167" s="41">
        <f t="shared" si="2"/>
        <v>1.1008049535603714</v>
      </c>
    </row>
    <row r="168" spans="1:5" ht="124.5" customHeight="1" x14ac:dyDescent="0.3">
      <c r="A168" s="37" t="s">
        <v>387</v>
      </c>
      <c r="B168" s="45" t="s">
        <v>225</v>
      </c>
      <c r="C168" s="46">
        <f>C169+C171</f>
        <v>3771.8700000000003</v>
      </c>
      <c r="D168" s="46">
        <f>D169+D171</f>
        <v>5100.7999999999993</v>
      </c>
      <c r="E168" s="41">
        <f t="shared" si="2"/>
        <v>1.3523265648073763</v>
      </c>
    </row>
    <row r="169" spans="1:5" ht="62.25" customHeight="1" x14ac:dyDescent="0.3">
      <c r="A169" s="37" t="s">
        <v>454</v>
      </c>
      <c r="B169" s="45" t="s">
        <v>226</v>
      </c>
      <c r="C169" s="46">
        <f>C170</f>
        <v>7.0000000000000007E-2</v>
      </c>
      <c r="D169" s="46">
        <f>D170</f>
        <v>2.9</v>
      </c>
      <c r="E169" s="41">
        <f>D169/C169</f>
        <v>41.428571428571423</v>
      </c>
    </row>
    <row r="170" spans="1:5" ht="77.25" customHeight="1" x14ac:dyDescent="0.3">
      <c r="A170" s="37" t="s">
        <v>310</v>
      </c>
      <c r="B170" s="45" t="s">
        <v>227</v>
      </c>
      <c r="C170" s="46">
        <v>7.0000000000000007E-2</v>
      </c>
      <c r="D170" s="46">
        <v>2.9</v>
      </c>
      <c r="E170" s="41">
        <f t="shared" si="2"/>
        <v>41.428571428571423</v>
      </c>
    </row>
    <row r="171" spans="1:5" ht="94.5" customHeight="1" x14ac:dyDescent="0.3">
      <c r="A171" s="37" t="s">
        <v>408</v>
      </c>
      <c r="B171" s="45" t="s">
        <v>228</v>
      </c>
      <c r="C171" s="46">
        <f>C172</f>
        <v>3771.8</v>
      </c>
      <c r="D171" s="46">
        <f>D172</f>
        <v>5097.8999999999996</v>
      </c>
      <c r="E171" s="41">
        <f t="shared" si="2"/>
        <v>1.3515827986637678</v>
      </c>
    </row>
    <row r="172" spans="1:5" ht="78.75" customHeight="1" x14ac:dyDescent="0.3">
      <c r="A172" s="37" t="s">
        <v>392</v>
      </c>
      <c r="B172" s="45" t="s">
        <v>229</v>
      </c>
      <c r="C172" s="46">
        <v>3771.8</v>
      </c>
      <c r="D172" s="46">
        <v>5097.8999999999996</v>
      </c>
      <c r="E172" s="41">
        <f t="shared" si="2"/>
        <v>1.3515827986637678</v>
      </c>
    </row>
    <row r="173" spans="1:5" ht="32.25" customHeight="1" x14ac:dyDescent="0.3">
      <c r="A173" s="37" t="s">
        <v>251</v>
      </c>
      <c r="B173" s="45" t="s">
        <v>230</v>
      </c>
      <c r="C173" s="46">
        <f>C174+C176+C178</f>
        <v>113.6</v>
      </c>
      <c r="D173" s="46">
        <f>D174+D176+D178</f>
        <v>221.8</v>
      </c>
      <c r="E173" s="41">
        <f t="shared" si="2"/>
        <v>1.9524647887323945</v>
      </c>
    </row>
    <row r="174" spans="1:5" ht="95.25" customHeight="1" x14ac:dyDescent="0.3">
      <c r="A174" s="37" t="s">
        <v>346</v>
      </c>
      <c r="B174" s="45" t="s">
        <v>231</v>
      </c>
      <c r="C174" s="46">
        <f>C175</f>
        <v>19.7</v>
      </c>
      <c r="D174" s="46">
        <f>D175</f>
        <v>19.7</v>
      </c>
      <c r="E174" s="41">
        <f t="shared" si="2"/>
        <v>1</v>
      </c>
    </row>
    <row r="175" spans="1:5" ht="48.75" customHeight="1" x14ac:dyDescent="0.3">
      <c r="A175" s="37" t="s">
        <v>432</v>
      </c>
      <c r="B175" s="45" t="s">
        <v>232</v>
      </c>
      <c r="C175" s="46">
        <v>19.7</v>
      </c>
      <c r="D175" s="46">
        <v>19.7</v>
      </c>
      <c r="E175" s="41">
        <f>D175/C175</f>
        <v>1</v>
      </c>
    </row>
    <row r="176" spans="1:5" ht="48" customHeight="1" x14ac:dyDescent="0.3">
      <c r="A176" s="37" t="s">
        <v>369</v>
      </c>
      <c r="B176" s="45" t="s">
        <v>358</v>
      </c>
      <c r="C176" s="46">
        <f>C177</f>
        <v>3.9</v>
      </c>
      <c r="D176" s="46">
        <f>D177</f>
        <v>124.9</v>
      </c>
      <c r="E176" s="41">
        <f t="shared" si="2"/>
        <v>32.025641025641029</v>
      </c>
    </row>
    <row r="177" spans="1:5" ht="63" customHeight="1" x14ac:dyDescent="0.3">
      <c r="A177" s="37" t="s">
        <v>370</v>
      </c>
      <c r="B177" s="45" t="s">
        <v>359</v>
      </c>
      <c r="C177" s="46">
        <v>3.9</v>
      </c>
      <c r="D177" s="46">
        <v>124.9</v>
      </c>
      <c r="E177" s="41">
        <f t="shared" si="2"/>
        <v>32.025641025641029</v>
      </c>
    </row>
    <row r="178" spans="1:5" ht="78.75" customHeight="1" x14ac:dyDescent="0.3">
      <c r="A178" s="37" t="s">
        <v>347</v>
      </c>
      <c r="B178" s="45" t="s">
        <v>233</v>
      </c>
      <c r="C178" s="46">
        <f>C179</f>
        <v>90</v>
      </c>
      <c r="D178" s="46">
        <f>D179</f>
        <v>77.2</v>
      </c>
      <c r="E178" s="41">
        <f t="shared" si="2"/>
        <v>0.85777777777777786</v>
      </c>
    </row>
    <row r="179" spans="1:5" ht="78.75" customHeight="1" x14ac:dyDescent="0.3">
      <c r="A179" s="37" t="s">
        <v>407</v>
      </c>
      <c r="B179" s="45" t="s">
        <v>234</v>
      </c>
      <c r="C179" s="46">
        <v>90</v>
      </c>
      <c r="D179" s="46">
        <v>77.2</v>
      </c>
      <c r="E179" s="41">
        <f t="shared" si="2"/>
        <v>0.85777777777777786</v>
      </c>
    </row>
    <row r="180" spans="1:5" ht="76.5" hidden="1" customHeight="1" x14ac:dyDescent="0.3">
      <c r="A180" s="37" t="s">
        <v>140</v>
      </c>
      <c r="B180" s="45" t="s">
        <v>141</v>
      </c>
      <c r="C180" s="46">
        <v>0</v>
      </c>
      <c r="D180" s="46">
        <f>D181</f>
        <v>0</v>
      </c>
      <c r="E180" s="41" t="e">
        <f t="shared" si="2"/>
        <v>#DIV/0!</v>
      </c>
    </row>
    <row r="181" spans="1:5" ht="6" hidden="1" customHeight="1" x14ac:dyDescent="0.3">
      <c r="A181" s="37" t="s">
        <v>150</v>
      </c>
      <c r="B181" s="45" t="s">
        <v>143</v>
      </c>
      <c r="C181" s="46">
        <v>0</v>
      </c>
      <c r="D181" s="46">
        <f>D182</f>
        <v>0</v>
      </c>
      <c r="E181" s="41" t="e">
        <f t="shared" si="2"/>
        <v>#DIV/0!</v>
      </c>
    </row>
    <row r="182" spans="1:5" ht="6.75" hidden="1" customHeight="1" x14ac:dyDescent="0.3">
      <c r="A182" s="37" t="s">
        <v>142</v>
      </c>
      <c r="B182" s="45" t="s">
        <v>144</v>
      </c>
      <c r="C182" s="46">
        <v>0</v>
      </c>
      <c r="D182" s="46">
        <v>0</v>
      </c>
      <c r="E182" s="41" t="e">
        <f t="shared" si="2"/>
        <v>#DIV/0!</v>
      </c>
    </row>
    <row r="183" spans="1:5" ht="15.75" customHeight="1" x14ac:dyDescent="0.3">
      <c r="A183" s="37" t="s">
        <v>235</v>
      </c>
      <c r="B183" s="45" t="s">
        <v>236</v>
      </c>
      <c r="C183" s="46">
        <f>C184</f>
        <v>311.8</v>
      </c>
      <c r="D183" s="46">
        <f>D184</f>
        <v>569.20000000000005</v>
      </c>
      <c r="E183" s="41">
        <f t="shared" si="2"/>
        <v>1.8255291853752407</v>
      </c>
    </row>
    <row r="184" spans="1:5" ht="188.25" customHeight="1" x14ac:dyDescent="0.3">
      <c r="A184" s="37" t="s">
        <v>433</v>
      </c>
      <c r="B184" s="45" t="s">
        <v>237</v>
      </c>
      <c r="C184" s="46">
        <v>311.8</v>
      </c>
      <c r="D184" s="46">
        <v>569.20000000000005</v>
      </c>
      <c r="E184" s="41">
        <f t="shared" si="2"/>
        <v>1.8255291853752407</v>
      </c>
    </row>
    <row r="185" spans="1:5" ht="15" customHeight="1" x14ac:dyDescent="0.3">
      <c r="A185" s="37" t="s">
        <v>348</v>
      </c>
      <c r="B185" s="45" t="s">
        <v>78</v>
      </c>
      <c r="C185" s="46">
        <f>C186+C188</f>
        <v>0</v>
      </c>
      <c r="D185" s="46">
        <f>D186+D188</f>
        <v>60.8</v>
      </c>
      <c r="E185" s="41">
        <v>0</v>
      </c>
    </row>
    <row r="186" spans="1:5" ht="16.5" customHeight="1" x14ac:dyDescent="0.3">
      <c r="A186" s="37" t="s">
        <v>414</v>
      </c>
      <c r="B186" s="45" t="s">
        <v>413</v>
      </c>
      <c r="C186" s="46">
        <f>C187</f>
        <v>0</v>
      </c>
      <c r="D186" s="46">
        <f>D187</f>
        <v>60.8</v>
      </c>
      <c r="E186" s="41">
        <v>0</v>
      </c>
    </row>
    <row r="187" spans="1:5" ht="30.75" customHeight="1" x14ac:dyDescent="0.3">
      <c r="A187" s="37" t="s">
        <v>400</v>
      </c>
      <c r="B187" s="45" t="s">
        <v>399</v>
      </c>
      <c r="C187" s="46">
        <v>0</v>
      </c>
      <c r="D187" s="46">
        <v>60.8</v>
      </c>
      <c r="E187" s="41">
        <v>0</v>
      </c>
    </row>
    <row r="188" spans="1:5" ht="32.25" hidden="1" customHeight="1" x14ac:dyDescent="0.3">
      <c r="A188" s="37" t="s">
        <v>79</v>
      </c>
      <c r="B188" s="45" t="s">
        <v>80</v>
      </c>
      <c r="C188" s="46">
        <f>C189</f>
        <v>0</v>
      </c>
      <c r="D188" s="46">
        <f>D189</f>
        <v>0</v>
      </c>
      <c r="E188" s="41" t="e">
        <f t="shared" si="2"/>
        <v>#DIV/0!</v>
      </c>
    </row>
    <row r="189" spans="1:5" ht="18.75" hidden="1" customHeight="1" x14ac:dyDescent="0.3">
      <c r="A189" s="37" t="s">
        <v>81</v>
      </c>
      <c r="B189" s="45" t="s">
        <v>82</v>
      </c>
      <c r="C189" s="46">
        <v>0</v>
      </c>
      <c r="D189" s="46">
        <v>0</v>
      </c>
      <c r="E189" s="41" t="e">
        <f t="shared" si="2"/>
        <v>#DIV/0!</v>
      </c>
    </row>
    <row r="190" spans="1:5" ht="15.75" customHeight="1" x14ac:dyDescent="0.3">
      <c r="A190" s="24" t="s">
        <v>349</v>
      </c>
      <c r="B190" s="12" t="s">
        <v>83</v>
      </c>
      <c r="C190" s="13">
        <f>C191+C247+C256+C244</f>
        <v>2628601.4</v>
      </c>
      <c r="D190" s="13">
        <f>D191+D247+D256+D244</f>
        <v>2600824.6</v>
      </c>
      <c r="E190" s="41">
        <f t="shared" si="2"/>
        <v>0.98943285961880723</v>
      </c>
    </row>
    <row r="191" spans="1:5" ht="31.5" customHeight="1" x14ac:dyDescent="0.3">
      <c r="A191" s="24" t="s">
        <v>456</v>
      </c>
      <c r="B191" s="12" t="s">
        <v>84</v>
      </c>
      <c r="C191" s="13">
        <f>C200+C218+C236+C193</f>
        <v>2573460.4</v>
      </c>
      <c r="D191" s="13">
        <f>D200+D218+D236+D193</f>
        <v>2545683.7000000002</v>
      </c>
      <c r="E191" s="41">
        <f t="shared" si="2"/>
        <v>0.98920647856092925</v>
      </c>
    </row>
    <row r="192" spans="1:5" ht="16.5" customHeight="1" x14ac:dyDescent="0.3">
      <c r="A192" s="24" t="s">
        <v>455</v>
      </c>
      <c r="B192" s="12"/>
      <c r="C192" s="13"/>
      <c r="D192" s="13"/>
      <c r="E192" s="41"/>
    </row>
    <row r="193" spans="1:5" ht="30.75" customHeight="1" x14ac:dyDescent="0.3">
      <c r="A193" s="24" t="s">
        <v>126</v>
      </c>
      <c r="B193" s="12" t="s">
        <v>155</v>
      </c>
      <c r="C193" s="13">
        <f>C194+C196+C198</f>
        <v>181942.8</v>
      </c>
      <c r="D193" s="13">
        <f>D194+D196+D198</f>
        <v>181951.1</v>
      </c>
      <c r="E193" s="41">
        <f t="shared" si="2"/>
        <v>1.0000456187329205</v>
      </c>
    </row>
    <row r="194" spans="1:5" ht="16.5" customHeight="1" x14ac:dyDescent="0.3">
      <c r="A194" s="24" t="s">
        <v>127</v>
      </c>
      <c r="B194" s="12" t="s">
        <v>156</v>
      </c>
      <c r="C194" s="13">
        <f>SUM(C195)</f>
        <v>38418.1</v>
      </c>
      <c r="D194" s="13">
        <f>SUM(D195)</f>
        <v>38418.1</v>
      </c>
      <c r="E194" s="41">
        <f t="shared" si="2"/>
        <v>1</v>
      </c>
    </row>
    <row r="195" spans="1:5" ht="46.5" customHeight="1" x14ac:dyDescent="0.3">
      <c r="A195" s="24" t="s">
        <v>238</v>
      </c>
      <c r="B195" s="12" t="s">
        <v>157</v>
      </c>
      <c r="C195" s="13">
        <v>38418.1</v>
      </c>
      <c r="D195" s="13">
        <v>38418.1</v>
      </c>
      <c r="E195" s="41">
        <f t="shared" si="2"/>
        <v>1</v>
      </c>
    </row>
    <row r="196" spans="1:5" ht="32.25" customHeight="1" x14ac:dyDescent="0.3">
      <c r="A196" s="24" t="s">
        <v>383</v>
      </c>
      <c r="B196" s="12" t="s">
        <v>159</v>
      </c>
      <c r="C196" s="13">
        <f>C197</f>
        <v>117430.3</v>
      </c>
      <c r="D196" s="13">
        <f>D197</f>
        <v>117438.6</v>
      </c>
      <c r="E196" s="41">
        <f t="shared" si="2"/>
        <v>1.0000706802247801</v>
      </c>
    </row>
    <row r="197" spans="1:5" ht="33" customHeight="1" x14ac:dyDescent="0.3">
      <c r="A197" s="24" t="s">
        <v>145</v>
      </c>
      <c r="B197" s="12" t="s">
        <v>158</v>
      </c>
      <c r="C197" s="13">
        <v>117430.3</v>
      </c>
      <c r="D197" s="13">
        <v>117438.6</v>
      </c>
      <c r="E197" s="41">
        <f t="shared" si="2"/>
        <v>1.0000706802247801</v>
      </c>
    </row>
    <row r="198" spans="1:5" ht="16.5" customHeight="1" x14ac:dyDescent="0.3">
      <c r="A198" s="24" t="s">
        <v>239</v>
      </c>
      <c r="B198" s="12" t="s">
        <v>241</v>
      </c>
      <c r="C198" s="13">
        <f>C199</f>
        <v>26094.400000000001</v>
      </c>
      <c r="D198" s="13">
        <f>D199</f>
        <v>26094.400000000001</v>
      </c>
      <c r="E198" s="41">
        <f t="shared" si="2"/>
        <v>1</v>
      </c>
    </row>
    <row r="199" spans="1:5" ht="18" customHeight="1" x14ac:dyDescent="0.3">
      <c r="A199" s="24" t="s">
        <v>240</v>
      </c>
      <c r="B199" s="12" t="s">
        <v>242</v>
      </c>
      <c r="C199" s="13">
        <v>26094.400000000001</v>
      </c>
      <c r="D199" s="13">
        <v>26094.400000000001</v>
      </c>
      <c r="E199" s="41">
        <f t="shared" si="2"/>
        <v>1</v>
      </c>
    </row>
    <row r="200" spans="1:5" ht="32.25" customHeight="1" x14ac:dyDescent="0.3">
      <c r="A200" s="24" t="s">
        <v>128</v>
      </c>
      <c r="B200" s="12" t="s">
        <v>160</v>
      </c>
      <c r="C200" s="13">
        <f>C201+C216+C203+C208+C205+C212+C214+C211</f>
        <v>405353.8</v>
      </c>
      <c r="D200" s="13">
        <f>D201+D216+D203+D208+D205+D212+D214+D211</f>
        <v>382851.2</v>
      </c>
      <c r="E200" s="41">
        <f t="shared" si="2"/>
        <v>0.94448652017077428</v>
      </c>
    </row>
    <row r="201" spans="1:5" ht="30.75" customHeight="1" x14ac:dyDescent="0.3">
      <c r="A201" s="24" t="s">
        <v>265</v>
      </c>
      <c r="B201" s="12" t="s">
        <v>264</v>
      </c>
      <c r="C201" s="13">
        <f>C202</f>
        <v>238583.3</v>
      </c>
      <c r="D201" s="13">
        <f>D202</f>
        <v>223354.7</v>
      </c>
      <c r="E201" s="41">
        <f t="shared" si="2"/>
        <v>0.93617072108567545</v>
      </c>
    </row>
    <row r="202" spans="1:5" ht="46.5" customHeight="1" x14ac:dyDescent="0.3">
      <c r="A202" s="24" t="s">
        <v>263</v>
      </c>
      <c r="B202" s="12" t="s">
        <v>262</v>
      </c>
      <c r="C202" s="13">
        <v>238583.3</v>
      </c>
      <c r="D202" s="13">
        <v>223354.7</v>
      </c>
      <c r="E202" s="41">
        <f t="shared" si="2"/>
        <v>0.93617072108567545</v>
      </c>
    </row>
    <row r="203" spans="1:5" ht="48" hidden="1" customHeight="1" x14ac:dyDescent="0.3">
      <c r="A203" s="24" t="s">
        <v>266</v>
      </c>
      <c r="B203" s="12" t="s">
        <v>275</v>
      </c>
      <c r="C203" s="13">
        <f>C204</f>
        <v>0</v>
      </c>
      <c r="D203" s="13">
        <f>D204</f>
        <v>0</v>
      </c>
      <c r="E203" s="41" t="e">
        <f t="shared" si="2"/>
        <v>#DIV/0!</v>
      </c>
    </row>
    <row r="204" spans="1:5" ht="46.5" hidden="1" customHeight="1" x14ac:dyDescent="0.3">
      <c r="A204" s="24" t="s">
        <v>284</v>
      </c>
      <c r="B204" s="12" t="s">
        <v>274</v>
      </c>
      <c r="C204" s="13">
        <v>0</v>
      </c>
      <c r="D204" s="13">
        <v>0</v>
      </c>
      <c r="E204" s="41" t="e">
        <f t="shared" si="2"/>
        <v>#DIV/0!</v>
      </c>
    </row>
    <row r="205" spans="1:5" ht="66" hidden="1" customHeight="1" x14ac:dyDescent="0.3">
      <c r="A205" s="24" t="s">
        <v>312</v>
      </c>
      <c r="B205" s="12" t="s">
        <v>311</v>
      </c>
      <c r="C205" s="13">
        <f>C206</f>
        <v>0</v>
      </c>
      <c r="D205" s="13">
        <f>D206</f>
        <v>0</v>
      </c>
      <c r="E205" s="41" t="e">
        <f t="shared" si="2"/>
        <v>#DIV/0!</v>
      </c>
    </row>
    <row r="206" spans="1:5" ht="34.5" hidden="1" customHeight="1" x14ac:dyDescent="0.3">
      <c r="A206" s="24" t="s">
        <v>314</v>
      </c>
      <c r="B206" s="12" t="s">
        <v>313</v>
      </c>
      <c r="C206" s="13">
        <v>0</v>
      </c>
      <c r="D206" s="13">
        <v>0</v>
      </c>
      <c r="E206" s="41" t="e">
        <f t="shared" si="2"/>
        <v>#DIV/0!</v>
      </c>
    </row>
    <row r="207" spans="1:5" ht="33.75" hidden="1" customHeight="1" x14ac:dyDescent="0.3">
      <c r="A207" s="24" t="s">
        <v>285</v>
      </c>
      <c r="B207" s="12"/>
      <c r="C207" s="13"/>
      <c r="D207" s="13"/>
      <c r="E207" s="41" t="e">
        <f t="shared" si="2"/>
        <v>#DIV/0!</v>
      </c>
    </row>
    <row r="208" spans="1:5" ht="63.75" customHeight="1" x14ac:dyDescent="0.3">
      <c r="A208" s="24" t="s">
        <v>457</v>
      </c>
      <c r="B208" s="12" t="s">
        <v>243</v>
      </c>
      <c r="C208" s="13">
        <f>C209</f>
        <v>64427.199999999997</v>
      </c>
      <c r="D208" s="13">
        <f>D209</f>
        <v>64427.199999999997</v>
      </c>
      <c r="E208" s="41">
        <f>D208/C208</f>
        <v>1</v>
      </c>
    </row>
    <row r="209" spans="1:5" ht="78.75" customHeight="1" x14ac:dyDescent="0.3">
      <c r="A209" s="24" t="s">
        <v>393</v>
      </c>
      <c r="B209" s="12" t="s">
        <v>244</v>
      </c>
      <c r="C209" s="13">
        <v>64427.199999999997</v>
      </c>
      <c r="D209" s="13">
        <v>64427.199999999997</v>
      </c>
      <c r="E209" s="41">
        <f t="shared" si="2"/>
        <v>1</v>
      </c>
    </row>
    <row r="210" spans="1:5" ht="30.75" customHeight="1" x14ac:dyDescent="0.3">
      <c r="A210" s="24" t="s">
        <v>146</v>
      </c>
      <c r="B210" s="12" t="s">
        <v>161</v>
      </c>
      <c r="C210" s="13">
        <f>C211</f>
        <v>14797.1</v>
      </c>
      <c r="D210" s="13">
        <f>D211</f>
        <v>14797.1</v>
      </c>
      <c r="E210" s="41">
        <f t="shared" si="2"/>
        <v>1</v>
      </c>
    </row>
    <row r="211" spans="1:5" ht="45.75" customHeight="1" x14ac:dyDescent="0.3">
      <c r="A211" s="24" t="s">
        <v>147</v>
      </c>
      <c r="B211" s="12" t="s">
        <v>162</v>
      </c>
      <c r="C211" s="13">
        <v>14797.1</v>
      </c>
      <c r="D211" s="13">
        <v>14797.1</v>
      </c>
      <c r="E211" s="41">
        <f t="shared" si="2"/>
        <v>1</v>
      </c>
    </row>
    <row r="212" spans="1:5" ht="33.75" hidden="1" customHeight="1" x14ac:dyDescent="0.3">
      <c r="A212" s="24" t="s">
        <v>318</v>
      </c>
      <c r="B212" s="12" t="s">
        <v>317</v>
      </c>
      <c r="C212" s="13">
        <f>C213</f>
        <v>0</v>
      </c>
      <c r="D212" s="13">
        <f>D213</f>
        <v>0</v>
      </c>
      <c r="E212" s="41" t="e">
        <f t="shared" si="2"/>
        <v>#DIV/0!</v>
      </c>
    </row>
    <row r="213" spans="1:5" ht="31.5" hidden="1" customHeight="1" x14ac:dyDescent="0.3">
      <c r="A213" s="24" t="s">
        <v>316</v>
      </c>
      <c r="B213" s="12" t="s">
        <v>315</v>
      </c>
      <c r="C213" s="13">
        <v>0</v>
      </c>
      <c r="D213" s="13">
        <v>0</v>
      </c>
      <c r="E213" s="41" t="e">
        <f t="shared" si="2"/>
        <v>#DIV/0!</v>
      </c>
    </row>
    <row r="214" spans="1:5" ht="77.25" customHeight="1" x14ac:dyDescent="0.3">
      <c r="A214" s="24" t="s">
        <v>388</v>
      </c>
      <c r="B214" s="12" t="s">
        <v>361</v>
      </c>
      <c r="C214" s="13">
        <v>1040.4000000000001</v>
      </c>
      <c r="D214" s="13">
        <v>1040.4000000000001</v>
      </c>
      <c r="E214" s="41">
        <f t="shared" ref="E214:E263" si="3">D214/C214</f>
        <v>1</v>
      </c>
    </row>
    <row r="215" spans="1:5" ht="78" customHeight="1" x14ac:dyDescent="0.3">
      <c r="A215" s="24" t="s">
        <v>371</v>
      </c>
      <c r="B215" s="12" t="s">
        <v>360</v>
      </c>
      <c r="C215" s="13">
        <v>1040.4000000000001</v>
      </c>
      <c r="D215" s="13">
        <v>1040.4000000000001</v>
      </c>
      <c r="E215" s="41">
        <f t="shared" si="3"/>
        <v>1</v>
      </c>
    </row>
    <row r="216" spans="1:5" ht="17.25" customHeight="1" x14ac:dyDescent="0.3">
      <c r="A216" s="24" t="s">
        <v>85</v>
      </c>
      <c r="B216" s="12" t="s">
        <v>163</v>
      </c>
      <c r="C216" s="13">
        <f>C217</f>
        <v>86505.8</v>
      </c>
      <c r="D216" s="13">
        <f>D217</f>
        <v>79231.8</v>
      </c>
      <c r="E216" s="41">
        <f t="shared" si="3"/>
        <v>0.91591315264410011</v>
      </c>
    </row>
    <row r="217" spans="1:5" s="29" customFormat="1" ht="17.25" customHeight="1" x14ac:dyDescent="0.3">
      <c r="A217" s="24" t="s">
        <v>86</v>
      </c>
      <c r="B217" s="12" t="s">
        <v>164</v>
      </c>
      <c r="C217" s="13">
        <v>86505.8</v>
      </c>
      <c r="D217" s="13">
        <v>79231.8</v>
      </c>
      <c r="E217" s="41">
        <f t="shared" si="3"/>
        <v>0.91591315264410011</v>
      </c>
    </row>
    <row r="218" spans="1:5" ht="32.25" customHeight="1" x14ac:dyDescent="0.3">
      <c r="A218" s="24" t="s">
        <v>129</v>
      </c>
      <c r="B218" s="12" t="s">
        <v>165</v>
      </c>
      <c r="C218" s="13">
        <f>C219+C221+C223+C226+C232+C234+C230+C228</f>
        <v>1821761.4000000001</v>
      </c>
      <c r="D218" s="13">
        <f>D219+D221+D223+D226+D232+D234+D230+D228</f>
        <v>1818703.0000000002</v>
      </c>
      <c r="E218" s="41">
        <f t="shared" si="3"/>
        <v>0.9983211852002134</v>
      </c>
    </row>
    <row r="219" spans="1:5" ht="47.25" customHeight="1" x14ac:dyDescent="0.3">
      <c r="A219" s="24" t="s">
        <v>95</v>
      </c>
      <c r="B219" s="12" t="s">
        <v>166</v>
      </c>
      <c r="C219" s="13">
        <f>C220</f>
        <v>1652669.4</v>
      </c>
      <c r="D219" s="13">
        <f>D220</f>
        <v>1650784.8</v>
      </c>
      <c r="E219" s="41">
        <f>D219/C219</f>
        <v>0.9988596630396861</v>
      </c>
    </row>
    <row r="220" spans="1:5" ht="48" customHeight="1" x14ac:dyDescent="0.3">
      <c r="A220" s="24" t="s">
        <v>459</v>
      </c>
      <c r="B220" s="12" t="s">
        <v>167</v>
      </c>
      <c r="C220" s="13">
        <v>1652669.4</v>
      </c>
      <c r="D220" s="13">
        <v>1650784.8</v>
      </c>
      <c r="E220" s="41">
        <f>D220/C220</f>
        <v>0.9988596630396861</v>
      </c>
    </row>
    <row r="221" spans="1:5" ht="34.5" hidden="1" customHeight="1" x14ac:dyDescent="0.3">
      <c r="A221" s="24" t="s">
        <v>130</v>
      </c>
      <c r="B221" s="12" t="s">
        <v>168</v>
      </c>
      <c r="C221" s="13">
        <f>C222</f>
        <v>0</v>
      </c>
      <c r="D221" s="13">
        <f>D222</f>
        <v>0</v>
      </c>
      <c r="E221" s="41" t="e">
        <f t="shared" si="3"/>
        <v>#DIV/0!</v>
      </c>
    </row>
    <row r="222" spans="1:5" ht="31.5" hidden="1" customHeight="1" x14ac:dyDescent="0.3">
      <c r="A222" s="24" t="s">
        <v>87</v>
      </c>
      <c r="B222" s="12" t="s">
        <v>169</v>
      </c>
      <c r="C222" s="13">
        <v>0</v>
      </c>
      <c r="D222" s="13">
        <v>0</v>
      </c>
      <c r="E222" s="41" t="e">
        <f t="shared" si="3"/>
        <v>#DIV/0!</v>
      </c>
    </row>
    <row r="223" spans="1:5" ht="79.5" customHeight="1" x14ac:dyDescent="0.3">
      <c r="A223" s="24" t="s">
        <v>286</v>
      </c>
      <c r="B223" s="12" t="s">
        <v>170</v>
      </c>
      <c r="C223" s="13">
        <f>C224</f>
        <v>15091.3</v>
      </c>
      <c r="D223" s="13">
        <f>D224</f>
        <v>15091.3</v>
      </c>
      <c r="E223" s="41">
        <f t="shared" si="3"/>
        <v>1</v>
      </c>
    </row>
    <row r="224" spans="1:5" ht="78.75" customHeight="1" x14ac:dyDescent="0.3">
      <c r="A224" s="24" t="s">
        <v>395</v>
      </c>
      <c r="B224" s="12" t="s">
        <v>171</v>
      </c>
      <c r="C224" s="13">
        <v>15091.3</v>
      </c>
      <c r="D224" s="13">
        <v>15091.3</v>
      </c>
      <c r="E224" s="41">
        <f t="shared" si="3"/>
        <v>1</v>
      </c>
    </row>
    <row r="225" spans="1:5" ht="46.5" hidden="1" customHeight="1" x14ac:dyDescent="0.3">
      <c r="A225" s="24" t="s">
        <v>391</v>
      </c>
      <c r="B225" s="47"/>
      <c r="C225" s="47"/>
      <c r="D225" s="47"/>
      <c r="E225" s="41" t="e">
        <f t="shared" si="3"/>
        <v>#DIV/0!</v>
      </c>
    </row>
    <row r="226" spans="1:5" ht="48.75" hidden="1" customHeight="1" x14ac:dyDescent="0.3">
      <c r="A226" s="24" t="s">
        <v>180</v>
      </c>
      <c r="B226" s="12" t="s">
        <v>178</v>
      </c>
      <c r="C226" s="13">
        <f>C227</f>
        <v>0</v>
      </c>
      <c r="D226" s="13">
        <f>D227</f>
        <v>0</v>
      </c>
      <c r="E226" s="41" t="e">
        <f t="shared" si="3"/>
        <v>#DIV/0!</v>
      </c>
    </row>
    <row r="227" spans="1:5" ht="31.5" hidden="1" customHeight="1" x14ac:dyDescent="0.3">
      <c r="A227" s="24" t="s">
        <v>179</v>
      </c>
      <c r="B227" s="12" t="s">
        <v>177</v>
      </c>
      <c r="C227" s="13"/>
      <c r="D227" s="13"/>
      <c r="E227" s="41" t="e">
        <f t="shared" si="3"/>
        <v>#DIV/0!</v>
      </c>
    </row>
    <row r="228" spans="1:5" ht="61.5" customHeight="1" x14ac:dyDescent="0.3">
      <c r="A228" s="24" t="s">
        <v>390</v>
      </c>
      <c r="B228" s="12" t="s">
        <v>172</v>
      </c>
      <c r="C228" s="13">
        <f>C229</f>
        <v>13.8</v>
      </c>
      <c r="D228" s="13">
        <f>D229</f>
        <v>7.6</v>
      </c>
      <c r="E228" s="41">
        <f t="shared" si="3"/>
        <v>0.55072463768115931</v>
      </c>
    </row>
    <row r="229" spans="1:5" ht="62.25" customHeight="1" x14ac:dyDescent="0.3">
      <c r="A229" s="24" t="s">
        <v>282</v>
      </c>
      <c r="B229" s="12" t="s">
        <v>173</v>
      </c>
      <c r="C229" s="13">
        <v>13.8</v>
      </c>
      <c r="D229" s="13">
        <v>7.6</v>
      </c>
      <c r="E229" s="41">
        <f t="shared" si="3"/>
        <v>0.55072463768115931</v>
      </c>
    </row>
    <row r="230" spans="1:5" ht="62.25" customHeight="1" x14ac:dyDescent="0.3">
      <c r="A230" s="24" t="s">
        <v>372</v>
      </c>
      <c r="B230" s="12" t="s">
        <v>363</v>
      </c>
      <c r="C230" s="13">
        <f>C231</f>
        <v>5605.3</v>
      </c>
      <c r="D230" s="13">
        <f>D231</f>
        <v>5605.3</v>
      </c>
      <c r="E230" s="41">
        <f t="shared" si="3"/>
        <v>1</v>
      </c>
    </row>
    <row r="231" spans="1:5" ht="78" customHeight="1" x14ac:dyDescent="0.3">
      <c r="A231" s="24" t="s">
        <v>373</v>
      </c>
      <c r="B231" s="12" t="s">
        <v>362</v>
      </c>
      <c r="C231" s="13">
        <v>5605.3</v>
      </c>
      <c r="D231" s="13">
        <v>5605.3</v>
      </c>
      <c r="E231" s="41">
        <f>D231/C231</f>
        <v>1</v>
      </c>
    </row>
    <row r="232" spans="1:5" ht="125.25" customHeight="1" x14ac:dyDescent="0.3">
      <c r="A232" s="24" t="s">
        <v>458</v>
      </c>
      <c r="B232" s="12" t="s">
        <v>320</v>
      </c>
      <c r="C232" s="13">
        <f>C233</f>
        <v>92520.1</v>
      </c>
      <c r="D232" s="13">
        <f>D233</f>
        <v>92520.1</v>
      </c>
      <c r="E232" s="41">
        <f>D232/C232</f>
        <v>1</v>
      </c>
    </row>
    <row r="233" spans="1:5" ht="125.25" customHeight="1" x14ac:dyDescent="0.3">
      <c r="A233" s="24" t="s">
        <v>384</v>
      </c>
      <c r="B233" s="12" t="s">
        <v>319</v>
      </c>
      <c r="C233" s="13">
        <v>92520.1</v>
      </c>
      <c r="D233" s="13">
        <v>92520.1</v>
      </c>
      <c r="E233" s="41">
        <f t="shared" si="3"/>
        <v>1</v>
      </c>
    </row>
    <row r="234" spans="1:5" ht="30.75" customHeight="1" x14ac:dyDescent="0.3">
      <c r="A234" s="24" t="s">
        <v>323</v>
      </c>
      <c r="B234" s="12" t="s">
        <v>322</v>
      </c>
      <c r="C234" s="13">
        <f>C235</f>
        <v>55861.5</v>
      </c>
      <c r="D234" s="13">
        <f>D235</f>
        <v>54693.9</v>
      </c>
      <c r="E234" s="41">
        <f t="shared" si="3"/>
        <v>0.97909830563089073</v>
      </c>
    </row>
    <row r="235" spans="1:5" ht="33.75" customHeight="1" x14ac:dyDescent="0.3">
      <c r="A235" s="24" t="s">
        <v>321</v>
      </c>
      <c r="B235" s="12" t="s">
        <v>398</v>
      </c>
      <c r="C235" s="13">
        <v>55861.5</v>
      </c>
      <c r="D235" s="13">
        <v>54693.9</v>
      </c>
      <c r="E235" s="41">
        <f t="shared" si="3"/>
        <v>0.97909830563089073</v>
      </c>
    </row>
    <row r="236" spans="1:5" ht="18.75" customHeight="1" x14ac:dyDescent="0.3">
      <c r="A236" s="24" t="s">
        <v>88</v>
      </c>
      <c r="B236" s="12" t="s">
        <v>174</v>
      </c>
      <c r="C236" s="13">
        <f>C237+C242+C239</f>
        <v>164402.4</v>
      </c>
      <c r="D236" s="13">
        <f>D237+D243+D239</f>
        <v>162178.4</v>
      </c>
      <c r="E236" s="41">
        <f t="shared" si="3"/>
        <v>0.98647221695060416</v>
      </c>
    </row>
    <row r="237" spans="1:5" ht="61.5" customHeight="1" x14ac:dyDescent="0.3">
      <c r="A237" s="24" t="s">
        <v>89</v>
      </c>
      <c r="B237" s="12" t="s">
        <v>175</v>
      </c>
      <c r="C237" s="13">
        <f>C238</f>
        <v>53309.599999999999</v>
      </c>
      <c r="D237" s="13">
        <f>D238</f>
        <v>51085.599999999999</v>
      </c>
      <c r="E237" s="41">
        <f t="shared" si="3"/>
        <v>0.95828143523868126</v>
      </c>
    </row>
    <row r="238" spans="1:5" ht="77.25" customHeight="1" x14ac:dyDescent="0.3">
      <c r="A238" s="24" t="s">
        <v>434</v>
      </c>
      <c r="B238" s="12" t="s">
        <v>176</v>
      </c>
      <c r="C238" s="13">
        <v>53309.599999999999</v>
      </c>
      <c r="D238" s="13">
        <v>51085.599999999999</v>
      </c>
      <c r="E238" s="41">
        <f>D238/C238</f>
        <v>0.95828143523868126</v>
      </c>
    </row>
    <row r="239" spans="1:5" ht="124.5" customHeight="1" x14ac:dyDescent="0.3">
      <c r="A239" s="24" t="s">
        <v>460</v>
      </c>
      <c r="B239" s="12" t="s">
        <v>416</v>
      </c>
      <c r="C239" s="13">
        <f>C241</f>
        <v>598.9</v>
      </c>
      <c r="D239" s="13">
        <f>D241</f>
        <v>598.9</v>
      </c>
      <c r="E239" s="41">
        <f>D239/C239</f>
        <v>1</v>
      </c>
    </row>
    <row r="240" spans="1:5" ht="31.5" customHeight="1" x14ac:dyDescent="0.3">
      <c r="A240" s="24" t="s">
        <v>461</v>
      </c>
      <c r="B240" s="47"/>
      <c r="C240" s="47"/>
      <c r="D240" s="47"/>
      <c r="E240" s="47"/>
    </row>
    <row r="241" spans="1:6" ht="173.25" customHeight="1" x14ac:dyDescent="0.3">
      <c r="A241" s="24" t="s">
        <v>439</v>
      </c>
      <c r="B241" s="12" t="s">
        <v>415</v>
      </c>
      <c r="C241" s="13">
        <v>598.9</v>
      </c>
      <c r="D241" s="13">
        <v>598.9</v>
      </c>
      <c r="E241" s="41">
        <f t="shared" si="3"/>
        <v>1</v>
      </c>
    </row>
    <row r="242" spans="1:6" ht="30" customHeight="1" x14ac:dyDescent="0.3">
      <c r="A242" s="24" t="s">
        <v>247</v>
      </c>
      <c r="B242" s="12" t="s">
        <v>246</v>
      </c>
      <c r="C242" s="13">
        <f>C243</f>
        <v>110493.9</v>
      </c>
      <c r="D242" s="13">
        <f>D243</f>
        <v>110493.9</v>
      </c>
      <c r="E242" s="41">
        <f t="shared" si="3"/>
        <v>1</v>
      </c>
      <c r="F242" s="1"/>
    </row>
    <row r="243" spans="1:6" ht="30.75" customHeight="1" x14ac:dyDescent="0.3">
      <c r="A243" s="24" t="s">
        <v>248</v>
      </c>
      <c r="B243" s="12" t="s">
        <v>245</v>
      </c>
      <c r="C243" s="13">
        <v>110493.9</v>
      </c>
      <c r="D243" s="13">
        <v>110493.9</v>
      </c>
      <c r="E243" s="41">
        <f t="shared" si="3"/>
        <v>1</v>
      </c>
      <c r="F243" s="1"/>
    </row>
    <row r="244" spans="1:6" ht="18" customHeight="1" x14ac:dyDescent="0.3">
      <c r="A244" s="24" t="s">
        <v>327</v>
      </c>
      <c r="B244" s="12" t="s">
        <v>328</v>
      </c>
      <c r="C244" s="13">
        <f>C245</f>
        <v>45013.3</v>
      </c>
      <c r="D244" s="13">
        <f>D245</f>
        <v>45013.3</v>
      </c>
      <c r="E244" s="41">
        <f t="shared" si="3"/>
        <v>1</v>
      </c>
      <c r="F244" s="1"/>
    </row>
    <row r="245" spans="1:6" ht="32.25" customHeight="1" x14ac:dyDescent="0.3">
      <c r="A245" s="24" t="s">
        <v>325</v>
      </c>
      <c r="B245" s="12" t="s">
        <v>326</v>
      </c>
      <c r="C245" s="13">
        <f>C246</f>
        <v>45013.3</v>
      </c>
      <c r="D245" s="13">
        <f>D246</f>
        <v>45013.3</v>
      </c>
      <c r="E245" s="41">
        <f t="shared" si="3"/>
        <v>1</v>
      </c>
      <c r="F245" s="1"/>
    </row>
    <row r="246" spans="1:6" ht="32.25" customHeight="1" x14ac:dyDescent="0.3">
      <c r="A246" s="24" t="s">
        <v>325</v>
      </c>
      <c r="B246" s="12" t="s">
        <v>324</v>
      </c>
      <c r="C246" s="13">
        <v>45013.3</v>
      </c>
      <c r="D246" s="13">
        <v>45013.3</v>
      </c>
      <c r="E246" s="41">
        <f t="shared" si="3"/>
        <v>1</v>
      </c>
      <c r="F246" s="1"/>
    </row>
    <row r="247" spans="1:6" ht="78.75" customHeight="1" x14ac:dyDescent="0.3">
      <c r="A247" s="24" t="s">
        <v>462</v>
      </c>
      <c r="B247" s="12" t="s">
        <v>90</v>
      </c>
      <c r="C247" s="13">
        <f>C248</f>
        <v>29841.599999999999</v>
      </c>
      <c r="D247" s="13">
        <f>D248</f>
        <v>29841.599999999999</v>
      </c>
      <c r="E247" s="41">
        <f>D247/C247</f>
        <v>1</v>
      </c>
      <c r="F247" s="1"/>
    </row>
    <row r="248" spans="1:6" ht="47.25" customHeight="1" x14ac:dyDescent="0.3">
      <c r="A248" s="24" t="s">
        <v>463</v>
      </c>
      <c r="B248" s="12" t="s">
        <v>181</v>
      </c>
      <c r="C248" s="13">
        <f>C250</f>
        <v>29841.599999999999</v>
      </c>
      <c r="D248" s="13">
        <f>D250</f>
        <v>29841.599999999999</v>
      </c>
      <c r="E248" s="41">
        <f t="shared" si="3"/>
        <v>1</v>
      </c>
      <c r="F248" s="1"/>
    </row>
    <row r="249" spans="1:6" ht="48.75" customHeight="1" x14ac:dyDescent="0.3">
      <c r="A249" s="24" t="s">
        <v>464</v>
      </c>
      <c r="B249" s="12"/>
      <c r="C249" s="13"/>
      <c r="D249" s="13"/>
      <c r="E249" s="41"/>
      <c r="F249" s="1"/>
    </row>
    <row r="250" spans="1:6" ht="96.75" customHeight="1" x14ac:dyDescent="0.3">
      <c r="A250" s="24" t="s">
        <v>351</v>
      </c>
      <c r="B250" s="12" t="s">
        <v>182</v>
      </c>
      <c r="C250" s="13">
        <f>C251+C254+C255</f>
        <v>29841.599999999999</v>
      </c>
      <c r="D250" s="13">
        <f>D251+D254+D255</f>
        <v>29841.599999999999</v>
      </c>
      <c r="E250" s="41">
        <f t="shared" si="3"/>
        <v>1</v>
      </c>
      <c r="F250" s="1"/>
    </row>
    <row r="251" spans="1:6" ht="32.25" customHeight="1" x14ac:dyDescent="0.3">
      <c r="A251" s="24" t="s">
        <v>91</v>
      </c>
      <c r="B251" s="12" t="s">
        <v>184</v>
      </c>
      <c r="C251" s="13">
        <f>C252+C253</f>
        <v>29633.599999999999</v>
      </c>
      <c r="D251" s="13">
        <f>D252+D253</f>
        <v>29633.599999999999</v>
      </c>
      <c r="E251" s="41">
        <f t="shared" si="3"/>
        <v>1</v>
      </c>
      <c r="F251" s="2"/>
    </row>
    <row r="252" spans="1:6" ht="30.75" customHeight="1" x14ac:dyDescent="0.3">
      <c r="A252" s="24" t="s">
        <v>92</v>
      </c>
      <c r="B252" s="12" t="s">
        <v>185</v>
      </c>
      <c r="C252" s="13">
        <v>27907.5</v>
      </c>
      <c r="D252" s="13">
        <v>27907.5</v>
      </c>
      <c r="E252" s="41">
        <f t="shared" si="3"/>
        <v>1</v>
      </c>
      <c r="F252" s="2"/>
    </row>
    <row r="253" spans="1:6" ht="47.25" x14ac:dyDescent="0.3">
      <c r="A253" s="24" t="s">
        <v>268</v>
      </c>
      <c r="B253" s="12" t="s">
        <v>267</v>
      </c>
      <c r="C253" s="13">
        <v>1726.1</v>
      </c>
      <c r="D253" s="13">
        <v>1726.1</v>
      </c>
      <c r="E253" s="41">
        <f t="shared" si="3"/>
        <v>1</v>
      </c>
      <c r="F253" s="2"/>
    </row>
    <row r="254" spans="1:6" ht="63" customHeight="1" x14ac:dyDescent="0.3">
      <c r="A254" s="24" t="s">
        <v>131</v>
      </c>
      <c r="B254" s="12" t="s">
        <v>183</v>
      </c>
      <c r="C254" s="13">
        <v>46.2</v>
      </c>
      <c r="D254" s="13">
        <v>46.2</v>
      </c>
      <c r="E254" s="41">
        <f t="shared" si="3"/>
        <v>1</v>
      </c>
      <c r="F254" s="2"/>
    </row>
    <row r="255" spans="1:6" ht="46.5" customHeight="1" x14ac:dyDescent="0.3">
      <c r="A255" s="24" t="s">
        <v>374</v>
      </c>
      <c r="B255" s="12" t="s">
        <v>364</v>
      </c>
      <c r="C255" s="13">
        <v>161.80000000000001</v>
      </c>
      <c r="D255" s="13">
        <v>161.80000000000001</v>
      </c>
      <c r="E255" s="41">
        <f t="shared" si="3"/>
        <v>1</v>
      </c>
      <c r="F255" s="2"/>
    </row>
    <row r="256" spans="1:6" ht="46.5" customHeight="1" x14ac:dyDescent="0.3">
      <c r="A256" s="24" t="s">
        <v>396</v>
      </c>
      <c r="B256" s="12" t="s">
        <v>93</v>
      </c>
      <c r="C256" s="13">
        <f>C257</f>
        <v>-19713.900000000001</v>
      </c>
      <c r="D256" s="13">
        <f>D257</f>
        <v>-19714</v>
      </c>
      <c r="E256" s="41">
        <f t="shared" si="3"/>
        <v>1.0000050725630139</v>
      </c>
      <c r="F256" s="2"/>
    </row>
    <row r="257" spans="1:6" ht="62.25" customHeight="1" x14ac:dyDescent="0.3">
      <c r="A257" s="24" t="s">
        <v>151</v>
      </c>
      <c r="B257" s="12" t="s">
        <v>186</v>
      </c>
      <c r="C257" s="13">
        <f>C260+C262+C263+C261</f>
        <v>-19713.900000000001</v>
      </c>
      <c r="D257" s="13">
        <f>D260+D262+D263+D261</f>
        <v>-19714</v>
      </c>
      <c r="E257" s="41">
        <f t="shared" si="3"/>
        <v>1.0000050725630139</v>
      </c>
      <c r="F257" s="2"/>
    </row>
    <row r="258" spans="1:6" ht="109.5" hidden="1" customHeight="1" x14ac:dyDescent="0.3">
      <c r="A258" s="24" t="s">
        <v>270</v>
      </c>
      <c r="B258" s="12" t="s">
        <v>269</v>
      </c>
      <c r="C258" s="13">
        <v>0</v>
      </c>
      <c r="D258" s="13">
        <v>0</v>
      </c>
      <c r="E258" s="41" t="e">
        <f t="shared" si="3"/>
        <v>#DIV/0!</v>
      </c>
      <c r="F258" s="2"/>
    </row>
    <row r="259" spans="1:6" ht="46.5" hidden="1" customHeight="1" x14ac:dyDescent="0.3">
      <c r="A259" s="24" t="s">
        <v>272</v>
      </c>
      <c r="B259" s="12" t="s">
        <v>271</v>
      </c>
      <c r="C259" s="13">
        <v>0</v>
      </c>
      <c r="D259" s="13">
        <v>0</v>
      </c>
      <c r="E259" s="41" t="e">
        <f t="shared" si="3"/>
        <v>#DIV/0!</v>
      </c>
    </row>
    <row r="260" spans="1:6" ht="78" customHeight="1" x14ac:dyDescent="0.3">
      <c r="A260" s="24" t="s">
        <v>385</v>
      </c>
      <c r="B260" s="12" t="s">
        <v>273</v>
      </c>
      <c r="C260" s="13">
        <v>-6309.1</v>
      </c>
      <c r="D260" s="13">
        <v>-6309.1</v>
      </c>
      <c r="E260" s="41">
        <f t="shared" si="3"/>
        <v>1</v>
      </c>
    </row>
    <row r="261" spans="1:6" ht="46.5" customHeight="1" x14ac:dyDescent="0.3">
      <c r="A261" s="24" t="s">
        <v>401</v>
      </c>
      <c r="B261" s="12" t="s">
        <v>402</v>
      </c>
      <c r="C261" s="13">
        <v>-2.4</v>
      </c>
      <c r="D261" s="13">
        <v>-2.4</v>
      </c>
      <c r="E261" s="41">
        <f t="shared" si="3"/>
        <v>1</v>
      </c>
    </row>
    <row r="262" spans="1:6" ht="125.25" customHeight="1" x14ac:dyDescent="0.3">
      <c r="A262" s="24" t="s">
        <v>405</v>
      </c>
      <c r="B262" s="12" t="s">
        <v>365</v>
      </c>
      <c r="C262" s="13">
        <v>-2378.5</v>
      </c>
      <c r="D262" s="13">
        <v>-2378.5</v>
      </c>
      <c r="E262" s="41">
        <f t="shared" si="3"/>
        <v>1</v>
      </c>
    </row>
    <row r="263" spans="1:6" ht="65.25" customHeight="1" x14ac:dyDescent="0.3">
      <c r="A263" s="24" t="s">
        <v>132</v>
      </c>
      <c r="B263" s="12" t="s">
        <v>187</v>
      </c>
      <c r="C263" s="13">
        <v>-11023.9</v>
      </c>
      <c r="D263" s="13">
        <v>-11024</v>
      </c>
      <c r="E263" s="41">
        <f t="shared" si="3"/>
        <v>1.0000090711998477</v>
      </c>
    </row>
    <row r="264" spans="1:6" ht="85.5" customHeight="1" x14ac:dyDescent="0.3">
      <c r="A264" s="34" t="s">
        <v>423</v>
      </c>
      <c r="B264" s="35"/>
      <c r="C264" s="49"/>
      <c r="D264" s="49"/>
      <c r="E264" s="44" t="s">
        <v>394</v>
      </c>
    </row>
    <row r="265" spans="1:6" ht="51" customHeight="1" x14ac:dyDescent="0.3">
      <c r="A265" s="23"/>
      <c r="B265" s="10"/>
      <c r="C265" s="11"/>
      <c r="D265" s="11"/>
    </row>
    <row r="266" spans="1:6" ht="36.75" customHeight="1" x14ac:dyDescent="0.3">
      <c r="A266" s="23"/>
      <c r="B266" s="19"/>
      <c r="C266" s="15"/>
      <c r="D266" s="15"/>
    </row>
    <row r="267" spans="1:6" ht="28.5" hidden="1" customHeight="1" x14ac:dyDescent="0.3">
      <c r="A267" s="26" t="s">
        <v>252</v>
      </c>
      <c r="B267" s="19"/>
      <c r="C267" s="15"/>
      <c r="D267" s="28" t="s">
        <v>276</v>
      </c>
    </row>
    <row r="268" spans="1:6" ht="16.5" customHeight="1" x14ac:dyDescent="0.3">
      <c r="A268" s="27"/>
      <c r="B268" s="19"/>
      <c r="C268" s="15"/>
      <c r="D268" s="20"/>
    </row>
    <row r="269" spans="1:6" ht="84.75" customHeight="1" x14ac:dyDescent="0.3">
      <c r="A269" s="23"/>
      <c r="B269" s="19"/>
      <c r="C269" s="15"/>
      <c r="D269" s="15"/>
    </row>
    <row r="270" spans="1:6" ht="75.75" customHeight="1" x14ac:dyDescent="0.3">
      <c r="A270" s="23"/>
      <c r="B270" s="19"/>
      <c r="C270" s="15"/>
      <c r="D270" s="15"/>
    </row>
    <row r="271" spans="1:6" x14ac:dyDescent="0.3">
      <c r="A271" s="23"/>
      <c r="B271" s="19"/>
      <c r="C271" s="15"/>
      <c r="D271" s="15"/>
    </row>
    <row r="272" spans="1:6" x14ac:dyDescent="0.3">
      <c r="A272" s="23"/>
      <c r="B272" s="19"/>
      <c r="C272" s="15"/>
      <c r="D272" s="15"/>
    </row>
    <row r="273" spans="1:4" x14ac:dyDescent="0.3">
      <c r="A273" s="23"/>
      <c r="B273" s="19"/>
      <c r="C273" s="15"/>
      <c r="D273" s="15"/>
    </row>
    <row r="274" spans="1:4" x14ac:dyDescent="0.3">
      <c r="A274" s="23"/>
      <c r="B274" s="19"/>
      <c r="C274" s="15"/>
      <c r="D274" s="15"/>
    </row>
    <row r="275" spans="1:4" x14ac:dyDescent="0.3">
      <c r="A275" s="23"/>
      <c r="B275" s="19"/>
      <c r="C275" s="15"/>
      <c r="D275" s="15"/>
    </row>
    <row r="276" spans="1:4" x14ac:dyDescent="0.3">
      <c r="A276" s="23"/>
      <c r="B276" s="19"/>
      <c r="C276" s="15"/>
      <c r="D276" s="15"/>
    </row>
    <row r="277" spans="1:4" x14ac:dyDescent="0.3">
      <c r="A277" s="23"/>
    </row>
    <row r="278" spans="1:4" x14ac:dyDescent="0.3">
      <c r="A278" s="23"/>
    </row>
    <row r="279" spans="1:4" x14ac:dyDescent="0.3">
      <c r="A279" s="23"/>
    </row>
    <row r="280" spans="1:4" x14ac:dyDescent="0.3">
      <c r="A280" s="23"/>
    </row>
    <row r="281" spans="1:4" x14ac:dyDescent="0.3">
      <c r="A281" s="23"/>
    </row>
    <row r="282" spans="1:4" x14ac:dyDescent="0.3">
      <c r="A282" s="23"/>
    </row>
    <row r="283" spans="1:4" x14ac:dyDescent="0.3">
      <c r="A283" s="23"/>
    </row>
    <row r="284" spans="1:4" x14ac:dyDescent="0.3">
      <c r="A284" s="23"/>
    </row>
    <row r="285" spans="1:4" x14ac:dyDescent="0.3">
      <c r="A285" s="23"/>
    </row>
    <row r="286" spans="1:4" x14ac:dyDescent="0.3">
      <c r="A286" s="23"/>
    </row>
  </sheetData>
  <mergeCells count="11">
    <mergeCell ref="A10:E10"/>
    <mergeCell ref="A11:E11"/>
    <mergeCell ref="A12:E12"/>
    <mergeCell ref="A13:E13"/>
    <mergeCell ref="A14:E14"/>
    <mergeCell ref="A15:E15"/>
    <mergeCell ref="C264:D264"/>
    <mergeCell ref="A44:A45"/>
    <mergeCell ref="B44:B45"/>
    <mergeCell ref="C44:C45"/>
    <mergeCell ref="D44:D45"/>
  </mergeCells>
  <pageMargins left="0.78740157480314965" right="0.78740157480314965" top="1.1811023622047245" bottom="0.39370078740157483" header="0.31496062992125984" footer="0.31496062992125984"/>
  <pageSetup paperSize="9" fitToHeight="0" orientation="landscape" r:id="rId1"/>
  <headerFooter differentFirst="1">
    <oddHeader>&amp;C&amp;P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Company>ФинУпр администрации МО ТР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vedbud</dc:creator>
  <cp:lastModifiedBy>Гузий НН.</cp:lastModifiedBy>
  <cp:lastPrinted>2025-04-30T10:58:55Z</cp:lastPrinted>
  <dcterms:created xsi:type="dcterms:W3CDTF">2014-03-25T10:12:32Z</dcterms:created>
  <dcterms:modified xsi:type="dcterms:W3CDTF">2025-06-30T12:28:08Z</dcterms:modified>
</cp:coreProperties>
</file>