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0" windowWidth="15480" windowHeight="10680"/>
  </bookViews>
  <sheets>
    <sheet name="Лист1" sheetId="1" r:id="rId1"/>
    <sheet name="Лист2" sheetId="2" r:id="rId2"/>
  </sheets>
  <definedNames>
    <definedName name="_xlnm._FilterDatabase" localSheetId="0" hidden="1">Лист1!$A$19:$G$140</definedName>
    <definedName name="_xlnm.Print_Titles" localSheetId="0">Лист1!$19:$19</definedName>
    <definedName name="_xlnm.Print_Area" localSheetId="0">Лист1!$A$1:$E$140</definedName>
  </definedNames>
  <calcPr calcId="144525"/>
</workbook>
</file>

<file path=xl/calcChain.xml><?xml version="1.0" encoding="utf-8"?>
<calcChain xmlns="http://schemas.openxmlformats.org/spreadsheetml/2006/main">
  <c r="E50" i="1" l="1"/>
  <c r="E60" i="1"/>
  <c r="E63" i="1"/>
  <c r="E66" i="1"/>
  <c r="E70" i="1"/>
  <c r="E78" i="1"/>
  <c r="E81" i="1"/>
  <c r="E85" i="1"/>
  <c r="E87" i="1"/>
  <c r="E91" i="1"/>
  <c r="E94" i="1"/>
  <c r="E95" i="1"/>
  <c r="E103" i="1"/>
  <c r="E108" i="1"/>
  <c r="E110" i="1"/>
  <c r="E113" i="1"/>
  <c r="E120" i="1"/>
  <c r="E123" i="1"/>
  <c r="E127" i="1"/>
  <c r="E135" i="1"/>
  <c r="E139" i="1"/>
  <c r="E24" i="1"/>
  <c r="E25" i="1"/>
  <c r="E26" i="1"/>
  <c r="E27" i="1"/>
  <c r="E30" i="1"/>
  <c r="E31" i="1"/>
  <c r="E34" i="1"/>
  <c r="E35" i="1"/>
  <c r="E36" i="1"/>
  <c r="E37" i="1"/>
  <c r="E38" i="1"/>
  <c r="E39" i="1"/>
  <c r="E40" i="1"/>
  <c r="E41" i="1"/>
  <c r="E44" i="1"/>
  <c r="E47" i="1"/>
  <c r="D138" i="1"/>
  <c r="D137" i="1" s="1"/>
  <c r="C138" i="1"/>
  <c r="C137" i="1" s="1"/>
  <c r="D102" i="1"/>
  <c r="C102" i="1"/>
  <c r="D84" i="1"/>
  <c r="D83" i="1" s="1"/>
  <c r="C84" i="1"/>
  <c r="C83" i="1" s="1"/>
  <c r="C86" i="1"/>
  <c r="D86" i="1"/>
  <c r="E138" i="1" l="1"/>
  <c r="E102" i="1"/>
  <c r="E86" i="1"/>
  <c r="E137" i="1"/>
  <c r="E83" i="1"/>
  <c r="E84" i="1"/>
  <c r="D93" i="1"/>
  <c r="C93" i="1"/>
  <c r="C92" i="1" s="1"/>
  <c r="D80" i="1"/>
  <c r="C80" i="1"/>
  <c r="D77" i="1"/>
  <c r="C77" i="1"/>
  <c r="D59" i="1"/>
  <c r="C59" i="1"/>
  <c r="D61" i="1"/>
  <c r="C61" i="1"/>
  <c r="D49" i="1"/>
  <c r="C49" i="1"/>
  <c r="D43" i="1"/>
  <c r="C43" i="1"/>
  <c r="E59" i="1" l="1"/>
  <c r="E49" i="1"/>
  <c r="E43" i="1"/>
  <c r="E80" i="1"/>
  <c r="D92" i="1"/>
  <c r="E92" i="1" s="1"/>
  <c r="E93" i="1"/>
  <c r="E77" i="1"/>
  <c r="E61" i="1"/>
  <c r="C58" i="1"/>
  <c r="D58" i="1"/>
  <c r="C46" i="1"/>
  <c r="C45" i="1" s="1"/>
  <c r="E45" i="1" s="1"/>
  <c r="D33" i="1"/>
  <c r="C33" i="1"/>
  <c r="C32" i="1" s="1"/>
  <c r="D23" i="1"/>
  <c r="C23" i="1"/>
  <c r="C22" i="1" s="1"/>
  <c r="E23" i="1" l="1"/>
  <c r="D32" i="1"/>
  <c r="E32" i="1" s="1"/>
  <c r="E33" i="1"/>
  <c r="D55" i="1"/>
  <c r="E58" i="1"/>
  <c r="D42" i="1"/>
  <c r="D46" i="1"/>
  <c r="E46" i="1" s="1"/>
  <c r="C42" i="1"/>
  <c r="E42" i="1" l="1"/>
  <c r="C68" i="1"/>
  <c r="C67" i="1" s="1"/>
  <c r="D68" i="1"/>
  <c r="D67" i="1" l="1"/>
  <c r="E67" i="1" s="1"/>
  <c r="E68" i="1"/>
  <c r="D134" i="1"/>
  <c r="D131" i="1" l="1"/>
  <c r="D79" i="1"/>
  <c r="C79" i="1"/>
  <c r="E79" i="1" l="1"/>
  <c r="D22" i="1"/>
  <c r="D126" i="1"/>
  <c r="C126" i="1"/>
  <c r="C107" i="1"/>
  <c r="E126" i="1" l="1"/>
  <c r="E22" i="1"/>
  <c r="C69" i="1"/>
  <c r="D116" i="1" l="1"/>
  <c r="C116" i="1"/>
  <c r="D65" i="1" l="1"/>
  <c r="C65" i="1"/>
  <c r="C64" i="1" s="1"/>
  <c r="C55" i="1" s="1"/>
  <c r="E55" i="1" l="1"/>
  <c r="D64" i="1"/>
  <c r="E64" i="1" s="1"/>
  <c r="E65" i="1"/>
  <c r="D76" i="1"/>
  <c r="C136" i="1"/>
  <c r="D71" i="1" l="1"/>
  <c r="D136" i="1"/>
  <c r="E136" i="1" s="1"/>
  <c r="D132" i="1"/>
  <c r="C132" i="1"/>
  <c r="C134" i="1"/>
  <c r="E134" i="1" s="1"/>
  <c r="C131" i="1" l="1"/>
  <c r="E131" i="1" s="1"/>
  <c r="D114" i="1"/>
  <c r="C114" i="1"/>
  <c r="D109" i="1"/>
  <c r="C109" i="1"/>
  <c r="C106" i="1" s="1"/>
  <c r="D90" i="1"/>
  <c r="C90" i="1"/>
  <c r="C88" i="1" s="1"/>
  <c r="C82" i="1" s="1"/>
  <c r="E109" i="1" l="1"/>
  <c r="D88" i="1"/>
  <c r="E90" i="1"/>
  <c r="D112" i="1"/>
  <c r="D107" i="1"/>
  <c r="E107" i="1" l="1"/>
  <c r="D106" i="1"/>
  <c r="E106" i="1" s="1"/>
  <c r="D82" i="1"/>
  <c r="E88" i="1"/>
  <c r="C129" i="1"/>
  <c r="C122" i="1"/>
  <c r="C121" i="1" s="1"/>
  <c r="C124" i="1"/>
  <c r="E82" i="1" l="1"/>
  <c r="C98" i="1"/>
  <c r="C97" i="1" s="1"/>
  <c r="C100" i="1"/>
  <c r="C112" i="1"/>
  <c r="C119" i="1"/>
  <c r="C111" i="1" l="1"/>
  <c r="C105" i="1" s="1"/>
  <c r="C104" i="1" s="1"/>
  <c r="E112" i="1"/>
  <c r="D129" i="1"/>
  <c r="D119" i="1"/>
  <c r="D111" i="1" s="1"/>
  <c r="E119" i="1" l="1"/>
  <c r="E111" i="1"/>
  <c r="C76" i="1"/>
  <c r="E76" i="1" s="1"/>
  <c r="C71" i="1" l="1"/>
  <c r="C21" i="1" l="1"/>
  <c r="E71" i="1"/>
  <c r="D124" i="1"/>
  <c r="D98" i="1" l="1"/>
  <c r="D97" i="1" s="1"/>
  <c r="E97" i="1" l="1"/>
  <c r="D21" i="1"/>
  <c r="E21" i="1" s="1"/>
  <c r="C51" i="1"/>
  <c r="D54" i="1"/>
  <c r="D51" i="1"/>
  <c r="D100" i="1" l="1"/>
  <c r="D69" i="1"/>
  <c r="E69" i="1" s="1"/>
  <c r="D122" i="1" l="1"/>
  <c r="D121" i="1" l="1"/>
  <c r="E121" i="1" s="1"/>
  <c r="E122" i="1"/>
  <c r="C20" i="1"/>
  <c r="D105" i="1" l="1"/>
  <c r="D104" i="1"/>
  <c r="E104" i="1" s="1"/>
  <c r="E105" i="1"/>
  <c r="D20" i="1"/>
  <c r="E20" i="1" s="1"/>
</calcChain>
</file>

<file path=xl/sharedStrings.xml><?xml version="1.0" encoding="utf-8"?>
<sst xmlns="http://schemas.openxmlformats.org/spreadsheetml/2006/main" count="290" uniqueCount="244">
  <si>
    <t>Наименование показателя</t>
  </si>
  <si>
    <t>Код бюджетной классификации</t>
  </si>
  <si>
    <t>2</t>
  </si>
  <si>
    <t>Доходы, всего</t>
  </si>
  <si>
    <t>1 00 00000 00 0000 000</t>
  </si>
  <si>
    <t>1 01 00000 00 0000 000</t>
  </si>
  <si>
    <t>Налог на доходы физических лиц</t>
  </si>
  <si>
    <t>1 01 02000 01 0000 110</t>
  </si>
  <si>
    <t>1 01 02010 01 0000 110</t>
  </si>
  <si>
    <t>1 01 02020 01 0000 110</t>
  </si>
  <si>
    <t>1 01 02030 01 0000 110</t>
  </si>
  <si>
    <t>1 01 02040 01 0000 110</t>
  </si>
  <si>
    <t>1 11 00000 00 0000 000</t>
  </si>
  <si>
    <t>Проценты, полученные от предоставления бюджетных кредитов внутри страны</t>
  </si>
  <si>
    <t>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</si>
  <si>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</si>
  <si>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</si>
  <si>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</si>
  <si>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</si>
  <si>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</si>
  <si>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</si>
  <si>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1 13 00000 00 0000 000</t>
  </si>
  <si>
    <t>Доходы от компенсации затрат государства</t>
  </si>
  <si>
    <t>1 13 02000 00 0000 130</t>
  </si>
  <si>
    <t>Прочие доходы от компенсации затрат государства</t>
  </si>
  <si>
    <t>1 13 02990 00 0000 130</t>
  </si>
  <si>
    <t>1 14 00000 00 0000 000</t>
  </si>
  <si>
    <t>1 14 06000 00 0000 430</t>
  </si>
  <si>
    <t>1 14 06010 00 0000 430</t>
  </si>
  <si>
    <t>1 16 00000 00 0000 000</t>
  </si>
  <si>
    <t>1 17 00000 00 0000 000</t>
  </si>
  <si>
    <t>Прочие неналоговые доходы</t>
  </si>
  <si>
    <t>1 17 05000 00 0000 180</t>
  </si>
  <si>
    <t>Прочие неналоговые доходы бюджетов муниципальных районов</t>
  </si>
  <si>
    <t>1 17 05050 05 0000 180</t>
  </si>
  <si>
    <t>2 00 00000 00 0000 000</t>
  </si>
  <si>
    <t>2 02 00000 00 0000 000</t>
  </si>
  <si>
    <t>Прочие субсидии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</si>
  <si>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</si>
  <si>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Иные межбюджетные трансферты</t>
  </si>
  <si>
    <t>2 18 00000 00 0000 000</t>
  </si>
  <si>
    <t xml:space="preserve">Исполнение                         </t>
  </si>
  <si>
    <t>1 11 05013 13 0000 120</t>
  </si>
  <si>
    <t>1 14 06013 13 0000 430</t>
  </si>
  <si>
    <t>Задолженность и перерасчеты по отмененным налогам, сборам и иным обязательным платежам</t>
  </si>
  <si>
    <t>1 09 00000 00 0000 000</t>
  </si>
  <si>
    <t>Прочие налоги и сборы (по отмененным местным налогам и сборам)</t>
  </si>
  <si>
    <t>1 09 07000 00 0000 110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</si>
  <si>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</t>
  </si>
  <si>
    <t>1 09 07033 05 0000 110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</si>
  <si>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мобилизируемые на территориях муниципальных районов</t>
  </si>
  <si>
    <t>1 09 07030 00 0000 110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</si>
  <si>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</si>
  <si>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</si>
  <si>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</si>
  <si>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1 01 02050 01 0000 110</t>
  </si>
  <si>
    <t>1 14 02053 05 0000 410</t>
  </si>
  <si>
    <t>114 02053 05 0000 440</t>
  </si>
  <si>
    <t>2 02 10000 00 0000 150</t>
  </si>
  <si>
    <t>2 02 15002 00 0000 150</t>
  </si>
  <si>
    <t>2 02 20000 00 0000 150</t>
  </si>
  <si>
    <t>2 02 29999 00 0000 150</t>
  </si>
  <si>
    <t>2 02 30000 00 0000 150</t>
  </si>
  <si>
    <t>2 02 30024 00 0000 150</t>
  </si>
  <si>
    <t>2 02 30027 00 0000 150</t>
  </si>
  <si>
    <t>2 02 30027 05 0000 150</t>
  </si>
  <si>
    <t>2 02 40000 00 0000 150</t>
  </si>
  <si>
    <t>2 02 35082 05 0000 150</t>
  </si>
  <si>
    <t>2 02 35082 00 0000 150</t>
  </si>
  <si>
    <t>Субвенции бюджетам муниципальных районов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</si>
  <si>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Субвенции бюджетам муниципальных образований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</si>
  <si>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2 18 00000 00 0000 150</t>
  </si>
  <si>
    <t>1 06 00000 00 0000 000</t>
  </si>
  <si>
    <t>1 16 01000 01 0000 140</t>
  </si>
  <si>
    <t>1 16 01150 01 0000 140</t>
  </si>
  <si>
    <t>1 16 01154 01 0000 140</t>
  </si>
  <si>
    <t>1 16 07000 00 0000 140</t>
  </si>
  <si>
    <t>1 16 07090 00 0000 140</t>
  </si>
  <si>
    <t>1 16 10000 00 0000 140</t>
  </si>
  <si>
    <t>Прочие дотации</t>
  </si>
  <si>
    <t>2 02 19999 00 0000 150</t>
  </si>
  <si>
    <t>2 02 49999 00 0000 150</t>
  </si>
  <si>
    <t>Прочие межбюджетные трансферты, передаваемые бюджетам</t>
  </si>
  <si>
    <t>Начальник 
финансового управления
администрации муниципального 
образования Туапсинский район</t>
  </si>
  <si>
    <t>1 01 02080 01 0000 110</t>
  </si>
  <si>
    <t>2 02 20077 00 0000 150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</si>
  <si>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</si>
  <si>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2 02 25255 05 0000 150</t>
  </si>
  <si>
    <t>2 02 25255 00 0000 150</t>
  </si>
  <si>
    <t xml:space="preserve">      Ю.Н. Кулакова</t>
  </si>
  <si>
    <t xml:space="preserve"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</si>
  <si>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бюджетах и автономных </t>
  </si>
  <si>
    <t xml:space="preserve">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</t>
  </si>
  <si>
    <t xml:space="preserve">Субсидии бюджетам муниципальных районов на благоустройство зданий государственных и муниципальных </t>
  </si>
  <si>
    <t>общеобразовательных организаций в целях соблюдения требований к воздушно-тепловому режиму, водоснабжению и канализации</t>
  </si>
  <si>
    <t>1 11 09000 00 0000 120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</si>
  <si>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</si>
  <si>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</si>
  <si>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</si>
  <si>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1 14 06300 00 0000 430</t>
  </si>
  <si>
    <t>1 14 06310 00 0000 430</t>
  </si>
  <si>
    <t>1 14 06313 13 0000 430</t>
  </si>
  <si>
    <t>2 02 25269 00 0000 150</t>
  </si>
  <si>
    <t xml:space="preserve">Субсидии бюджетам на закупку контейнеров для раздельного накопления твердых коммунальных отходов
</t>
  </si>
  <si>
    <t>2 02 25269 05 0000 150</t>
  </si>
  <si>
    <t xml:space="preserve">Субсидии бюджетам муниципальных районов на закупку контейнеров для раздельного накопления твердых коммунальных отходов
</t>
  </si>
  <si>
    <t>2 02 45179 05 0000 150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</si>
  <si>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</si>
  <si>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2 02 45179 00 0000 150</t>
  </si>
  <si>
    <t xml:space="preserve"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</si>
  <si>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</si>
  <si>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НАЛОГИ НА ПРИБЫЛЬ, ДОХОДЫ</t>
  </si>
  <si>
    <t>НАЛОГОВЫЕ И НЕНАЛОГОВЫЕ ДОХОДЫ</t>
  </si>
  <si>
    <t>НАЛОГИ НА ИМУЩЕСТВО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</si>
  <si>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</si>
  <si>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</si>
  <si>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</si>
  <si>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</si>
  <si>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</si>
  <si>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</si>
  <si>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 xml:space="preserve"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</si>
  <si>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</t>
  </si>
  <si>
    <t>1 01 02130 01 0000 110</t>
  </si>
  <si>
    <t>имущества муниципальных бюджетных и автономных учреждений), в части реализации материальных запасов по указанному имуществу</t>
  </si>
  <si>
    <t>посещающими образовательные организации, реализующие образовательные программы дошкольного образования</t>
  </si>
  <si>
    <t>Ю.Н. Кулакова</t>
  </si>
  <si>
    <t>% исполнения</t>
  </si>
  <si>
    <t>1 03 00000 00 0000 000</t>
  </si>
  <si>
    <t>1 03 02000 01 0000 110</t>
  </si>
  <si>
    <t>1 03 02230 01 0000 110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</si>
  <si>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</si>
  <si>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</si>
  <si>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</si>
  <si>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</si>
  <si>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</si>
  <si>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</si>
  <si>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</si>
  <si>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</si>
  <si>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1 06 01030 13 0000 110</t>
  </si>
  <si>
    <t>1 06 06033 13 0000 110</t>
  </si>
  <si>
    <t>1 06 06043 13 0000 110</t>
  </si>
  <si>
    <t>1 06 06030 00 0000 110</t>
  </si>
  <si>
    <t>1 06 06000 00 0000 110</t>
  </si>
  <si>
    <t>1 06 06040 00 0000 110</t>
  </si>
  <si>
    <t>1 11 05030 00 0000 120</t>
  </si>
  <si>
    <t>1 11 05035 13 0000 120</t>
  </si>
  <si>
    <t>1 11 09045 13 0000 120</t>
  </si>
  <si>
    <t>1 13 02995 13 0000 130</t>
  </si>
  <si>
    <t>1 16 10060 00 0000 140</t>
  </si>
  <si>
    <t>1 16 10061 13 0000 140</t>
  </si>
  <si>
    <t>1 16 10062 13 0000 140</t>
  </si>
  <si>
    <t>1 16 07090 13 0000 140</t>
  </si>
  <si>
    <t>1 16 02000 02 0000 140</t>
  </si>
  <si>
    <t>1 16 02020 02 0000 140</t>
  </si>
  <si>
    <t>1 17 01000 00 0000 180</t>
  </si>
  <si>
    <t>1 17 01050 13 0000 180</t>
  </si>
  <si>
    <t>1 17 16000 00 0000 180</t>
  </si>
  <si>
    <t>1 17 16000 13 0000 180</t>
  </si>
  <si>
    <t>2 02 15002 13 0000 150</t>
  </si>
  <si>
    <t>2 02 19999 13 0000 150</t>
  </si>
  <si>
    <t>2 02 20077 13 0000 150</t>
  </si>
  <si>
    <t>2 02 29999 13 0000 150</t>
  </si>
  <si>
    <t>2 02 30024 13 0000 150</t>
  </si>
  <si>
    <t>2 02 35118 00 0000 150</t>
  </si>
  <si>
    <t>2 02 35118 13 0000 150</t>
  </si>
  <si>
    <t>2 02 49999 13 0000 150</t>
  </si>
  <si>
    <t>2 18 00000 13 0000 150</t>
  </si>
  <si>
    <t>2 18 60010 13 0000 150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</si>
  <si>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</si>
  <si>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</si>
  <si>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</si>
  <si>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</si>
  <si>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</si>
  <si>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</si>
  <si>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</si>
  <si>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</si>
  <si>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</si>
  <si>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</si>
  <si>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</si>
  <si>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</t>
  </si>
  <si>
    <t xml:space="preserve">Земельный налог с организаций
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</si>
  <si>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</si>
  <si>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</si>
  <si>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</si>
  <si>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</si>
  <si>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Прочие доходы от компенсации затрат бюджетов городских поселений
</t>
  </si>
  <si>
    <t xml:space="preserve">Доходы от продажи земельных участков, находящихся в государственной и муниципальной собственности
</t>
  </si>
  <si>
    <t xml:space="preserve">Доходы от продажи земельных участков, государственная собственность на которые не разграничена
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</si>
  <si>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</si>
  <si>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</si>
  <si>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</si>
  <si>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</si>
  <si>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Административные штрафы, установленные Кодексом Российской Федерации об административных правонарушениях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</si>
  <si>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</si>
  <si>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</si>
  <si>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</si>
  <si>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</si>
  <si>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
</t>
  </si>
  <si>
    <t xml:space="preserve">Платежи в целях возмещения причиненного ущерба (убытков)
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</si>
  <si>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</si>
  <si>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</si>
  <si>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Невыясненные поступления
</t>
  </si>
  <si>
    <t xml:space="preserve">Невыясненные поступления, зачисляемые в бюджеты городских поселений
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</si>
  <si>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</si>
  <si>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Прочие неналоговые доходы бюджетов городских поселений в части невыясненных поступлений, по которым не осуществлен возврат (уточнение) не позднее трех лет со дня их зачисления на единый счет бюджета городского поселения</t>
  </si>
  <si>
    <t xml:space="preserve">Дотации бюджетам на поддержку мер по обеспечению сбалансированности бюджетов
</t>
  </si>
  <si>
    <t xml:space="preserve">Дотации бюджетам городских поселений на поддержку мер по обеспечению сбалансированности бюджетов
</t>
  </si>
  <si>
    <t xml:space="preserve">Прочие дотации бюджетам городских поселений
</t>
  </si>
  <si>
    <t xml:space="preserve">Субсидии бюджетам на софинансирование капитальных вложений в объекты муниципальной собственности
</t>
  </si>
  <si>
    <t xml:space="preserve">Субсидии бюджетам городских поселений на софинансирование капитальных вложений в объекты муниципальной собственности
</t>
  </si>
  <si>
    <t xml:space="preserve">Прочие субсидии бюджетам городских поселений
</t>
  </si>
  <si>
    <t xml:space="preserve">Субвенции бюджетам бюджетной системы Российской Федерации
</t>
  </si>
  <si>
    <t xml:space="preserve">Субвенции местным бюджетам на выполнение передаваемых полномочий субъектов Российской Федерации
</t>
  </si>
  <si>
    <t xml:space="preserve">Субвенции бюджетам городских поселений на выполнение передаваемых полномочий субъектов Российской Федерации
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</si>
  <si>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</si>
  <si>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</si>
  <si>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 xml:space="preserve">Прочие межбюджетные трансферты, передаваемые бюджетам городских поселений
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</si>
  <si>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</si>
  <si>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</si>
  <si>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</si>
  <si>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Начальник финансового 
управления администрации 
Туапсинского муниципального округа</t>
  </si>
  <si>
    <t xml:space="preserve">            (тыс. рублей)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</si>
  <si>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</si>
  <si>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</si>
  <si>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</si>
  <si>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</si>
  <si>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</si>
  <si>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</si>
  <si>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</si>
  <si>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Земельный налог с организаций, обладающих земельным участком, расположенным в границах городских</t>
  </si>
  <si>
    <t>поселений</t>
  </si>
  <si>
    <t>имущества бюджетных и автономных учреждений)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</si>
  <si>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</si>
  <si>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</si>
  <si>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</si>
  <si>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Российской Федерации, иной организацией, действующей от имени Российской Федерации
</t>
  </si>
  <si>
    <t xml:space="preserve"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 </t>
  </si>
  <si>
    <t xml:space="preserve">Платежи в целях возмещения убытков, причиненных уклонением от заключения с муниципальным органом </t>
  </si>
  <si>
    <t>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</si>
  <si>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по доходам бюджета Джубского городского                                                                                                                                                                                                                                     поселения Туапсинского района по кодам видов                                                                                                                             доходов, подвидов доходов, классификации                                                                                                                                                                                                                                    операций сектора государственного управления,                                                                                                                            относящихся к доходам  местного бюджета за 2024 год</t>
  </si>
  <si>
    <t xml:space="preserve">                  ИСПОЛНЕНИЕ</t>
  </si>
  <si>
    <t>-</t>
  </si>
  <si>
    <t>Бюджет, утвержденный решением Совета муниципального образования  Туапсинский муниципальный округ Краснодарского края от 20 декабря 2024 г. № 105</t>
  </si>
  <si>
    <r>
      <t xml:space="preserve">деятельность по найму на основании </t>
    </r>
    <r>
      <rPr>
        <b/>
        <sz val="13.5"/>
        <rFont val="Times New Roman"/>
        <family val="1"/>
        <charset val="204"/>
      </rPr>
      <t xml:space="preserve"> </t>
    </r>
    <r>
      <rPr>
        <sz val="13.5"/>
        <rFont val="Times New Roman"/>
        <family val="1"/>
        <charset val="204"/>
      </rPr>
      <t>патента в соответствии со статьей 227.1 Налогового кодекса Российской Федерации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</si>
</sst>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3.5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b/>
      <sz val="13.5"/>
      <name val="Times New Roman"/>
      <family val="1"/>
      <charset val="204"/>
    </font>
    <font>
      <sz val="13.5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7" borderId="1" applyNumberFormat="0" applyAlignment="0" applyProtection="0"/>
    <xf numFmtId="0" fontId="7" fillId="15" borderId="2" applyNumberFormat="0" applyAlignment="0" applyProtection="0"/>
    <xf numFmtId="0" fontId="8" fillId="1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7" borderId="1" applyNumberFormat="0" applyAlignment="0" applyProtection="0"/>
    <xf numFmtId="0" fontId="7" fillId="15" borderId="2" applyNumberFormat="0" applyAlignment="0" applyProtection="0"/>
    <xf numFmtId="0" fontId="8" fillId="1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0"/>
  </cellStyleXfs>
  <cellXfs count="52">
    <xf numFmtId="0" fontId="0" fillId="0" borderId="0" xfId="0"/>
    <xf numFmtId="0" fontId="21" fillId="18" borderId="0" xfId="1" applyFont="1" applyFill="1" applyBorder="1" applyAlignment="1">
      <alignment horizontal="left" vertical="top"/>
    </xf>
    <xf numFmtId="164" fontId="21" fillId="18" borderId="0" xfId="1" applyNumberFormat="1" applyFont="1" applyFill="1" applyBorder="1" applyAlignment="1">
      <alignment horizontal="center" vertical="top" wrapText="1"/>
    </xf>
    <xf numFmtId="165" fontId="22" fillId="18" borderId="0" xfId="1" applyNumberFormat="1" applyFont="1" applyFill="1" applyAlignment="1">
      <alignment horizontal="center" vertical="top"/>
    </xf>
    <xf numFmtId="164" fontId="21" fillId="18" borderId="0" xfId="1" applyNumberFormat="1" applyFont="1" applyFill="1" applyBorder="1" applyAlignment="1">
      <alignment horizontal="left" vertical="top" wrapText="1"/>
    </xf>
    <xf numFmtId="0" fontId="21" fillId="18" borderId="0" xfId="1" applyFont="1" applyFill="1" applyBorder="1"/>
    <xf numFmtId="0" fontId="23" fillId="18" borderId="0" xfId="0" applyFont="1" applyFill="1"/>
    <xf numFmtId="164" fontId="21" fillId="18" borderId="0" xfId="1" applyNumberFormat="1" applyFont="1" applyFill="1" applyBorder="1" applyAlignment="1">
      <alignment horizontal="center" vertical="top"/>
    </xf>
    <xf numFmtId="165" fontId="21" fillId="18" borderId="0" xfId="1" applyNumberFormat="1" applyFont="1" applyFill="1" applyBorder="1" applyAlignment="1">
      <alignment horizontal="center" vertical="top"/>
    </xf>
    <xf numFmtId="0" fontId="22" fillId="18" borderId="0" xfId="1" applyFont="1" applyFill="1" applyAlignment="1"/>
    <xf numFmtId="0" fontId="21" fillId="18" borderId="0" xfId="63" applyFont="1" applyFill="1" applyAlignment="1" applyProtection="1">
      <alignment horizontal="center" vertical="top"/>
      <protection hidden="1"/>
    </xf>
    <xf numFmtId="165" fontId="21" fillId="18" borderId="0" xfId="63" applyNumberFormat="1" applyFont="1" applyFill="1" applyAlignment="1" applyProtection="1">
      <alignment horizontal="center" vertical="top"/>
      <protection hidden="1"/>
    </xf>
    <xf numFmtId="0" fontId="21" fillId="18" borderId="0" xfId="1" applyFont="1" applyFill="1" applyBorder="1" applyAlignment="1">
      <alignment horizontal="center" vertical="top"/>
    </xf>
    <xf numFmtId="0" fontId="26" fillId="18" borderId="0" xfId="1" applyFont="1" applyFill="1" applyBorder="1" applyAlignment="1">
      <alignment horizontal="left" vertical="top" wrapText="1"/>
    </xf>
    <xf numFmtId="0" fontId="26" fillId="18" borderId="0" xfId="1" applyFont="1" applyFill="1" applyBorder="1" applyAlignment="1">
      <alignment horizontal="center" vertical="top" wrapText="1"/>
    </xf>
    <xf numFmtId="165" fontId="26" fillId="18" borderId="0" xfId="1" applyNumberFormat="1" applyFont="1" applyFill="1" applyBorder="1" applyAlignment="1">
      <alignment horizontal="center" vertical="top" wrapText="1"/>
    </xf>
    <xf numFmtId="0" fontId="22" fillId="18" borderId="0" xfId="1" applyFont="1" applyFill="1"/>
    <xf numFmtId="0" fontId="22" fillId="18" borderId="0" xfId="1" applyFont="1" applyFill="1" applyAlignment="1">
      <alignment horizontal="center" vertical="top"/>
    </xf>
    <xf numFmtId="165" fontId="23" fillId="18" borderId="0" xfId="0" applyNumberFormat="1" applyFont="1" applyFill="1" applyAlignment="1">
      <alignment horizontal="center" vertical="top"/>
    </xf>
    <xf numFmtId="165" fontId="21" fillId="18" borderId="0" xfId="1" applyNumberFormat="1" applyFont="1" applyFill="1" applyAlignment="1">
      <alignment horizontal="right" vertical="top"/>
    </xf>
    <xf numFmtId="164" fontId="21" fillId="18" borderId="10" xfId="1" applyNumberFormat="1" applyFont="1" applyFill="1" applyBorder="1" applyAlignment="1">
      <alignment horizontal="center" vertical="top" wrapText="1"/>
    </xf>
    <xf numFmtId="165" fontId="21" fillId="18" borderId="10" xfId="1" applyNumberFormat="1" applyFont="1" applyFill="1" applyBorder="1" applyAlignment="1">
      <alignment horizontal="center" vertical="top" wrapText="1"/>
    </xf>
    <xf numFmtId="0" fontId="21" fillId="18" borderId="10" xfId="1" applyFont="1" applyFill="1" applyBorder="1" applyAlignment="1">
      <alignment horizontal="center" vertical="top" wrapText="1"/>
    </xf>
    <xf numFmtId="0" fontId="21" fillId="18" borderId="10" xfId="1" applyNumberFormat="1" applyFont="1" applyFill="1" applyBorder="1" applyAlignment="1">
      <alignment horizontal="center" vertical="top" wrapText="1"/>
    </xf>
    <xf numFmtId="49" fontId="21" fillId="18" borderId="10" xfId="1" applyNumberFormat="1" applyFont="1" applyFill="1" applyBorder="1" applyAlignment="1">
      <alignment horizontal="center" vertical="top"/>
    </xf>
    <xf numFmtId="3" fontId="21" fillId="18" borderId="10" xfId="1" applyNumberFormat="1" applyFont="1" applyFill="1" applyBorder="1" applyAlignment="1">
      <alignment horizontal="center" vertical="top"/>
    </xf>
    <xf numFmtId="0" fontId="21" fillId="18" borderId="10" xfId="1" applyFont="1" applyFill="1" applyBorder="1" applyAlignment="1">
      <alignment horizontal="center" vertical="top"/>
    </xf>
    <xf numFmtId="0" fontId="21" fillId="18" borderId="10" xfId="1" applyNumberFormat="1" applyFont="1" applyFill="1" applyBorder="1" applyAlignment="1">
      <alignment horizontal="left" vertical="top" wrapText="1"/>
    </xf>
    <xf numFmtId="165" fontId="21" fillId="18" borderId="10" xfId="44" applyNumberFormat="1" applyFont="1" applyFill="1" applyBorder="1" applyAlignment="1" applyProtection="1">
      <alignment horizontal="center" vertical="top"/>
      <protection hidden="1"/>
    </xf>
    <xf numFmtId="166" fontId="21" fillId="18" borderId="10" xfId="1" applyNumberFormat="1" applyFont="1" applyFill="1" applyBorder="1" applyAlignment="1">
      <alignment horizontal="center" vertical="top"/>
    </xf>
    <xf numFmtId="164" fontId="21" fillId="18" borderId="10" xfId="1" applyNumberFormat="1" applyFont="1" applyFill="1" applyBorder="1" applyAlignment="1">
      <alignment horizontal="center" vertical="top"/>
    </xf>
    <xf numFmtId="4" fontId="21" fillId="18" borderId="0" xfId="1" applyNumberFormat="1" applyFont="1" applyFill="1" applyBorder="1"/>
    <xf numFmtId="0" fontId="21" fillId="18" borderId="10" xfId="44" applyNumberFormat="1" applyFont="1" applyFill="1" applyBorder="1" applyAlignment="1" applyProtection="1">
      <alignment horizontal="left" vertical="top" wrapText="1"/>
      <protection hidden="1"/>
    </xf>
    <xf numFmtId="164" fontId="21" fillId="18" borderId="10" xfId="44" applyNumberFormat="1" applyFont="1" applyFill="1" applyBorder="1" applyAlignment="1" applyProtection="1">
      <alignment horizontal="center" vertical="top"/>
      <protection hidden="1"/>
    </xf>
    <xf numFmtId="165" fontId="21" fillId="18" borderId="0" xfId="44" applyNumberFormat="1" applyFont="1" applyFill="1" applyBorder="1" applyAlignment="1" applyProtection="1">
      <alignment horizontal="center"/>
      <protection hidden="1"/>
    </xf>
    <xf numFmtId="0" fontId="21" fillId="18" borderId="10" xfId="70" applyNumberFormat="1" applyFont="1" applyFill="1" applyBorder="1" applyAlignment="1">
      <alignment horizontal="left" vertical="top" wrapText="1"/>
    </xf>
    <xf numFmtId="0" fontId="21" fillId="18" borderId="10" xfId="70" applyNumberFormat="1" applyFont="1" applyFill="1" applyBorder="1" applyAlignment="1">
      <alignment horizontal="center" vertical="top"/>
    </xf>
    <xf numFmtId="165" fontId="21" fillId="18" borderId="10" xfId="70" applyNumberFormat="1" applyFont="1" applyFill="1" applyBorder="1" applyAlignment="1">
      <alignment horizontal="center" vertical="top"/>
    </xf>
    <xf numFmtId="0" fontId="27" fillId="18" borderId="0" xfId="0" applyFont="1" applyFill="1"/>
    <xf numFmtId="165" fontId="21" fillId="18" borderId="0" xfId="1" applyNumberFormat="1" applyFont="1" applyFill="1" applyBorder="1"/>
    <xf numFmtId="0" fontId="21" fillId="18" borderId="0" xfId="0" applyFont="1" applyFill="1" applyBorder="1" applyAlignment="1">
      <alignment horizontal="left" wrapText="1"/>
    </xf>
    <xf numFmtId="0" fontId="21" fillId="18" borderId="0" xfId="0" applyFont="1" applyFill="1" applyBorder="1" applyAlignment="1">
      <alignment horizontal="center" vertical="top" wrapText="1"/>
    </xf>
    <xf numFmtId="0" fontId="21" fillId="18" borderId="0" xfId="1" applyFont="1" applyFill="1" applyBorder="1" applyAlignment="1">
      <alignment horizontal="left" wrapText="1"/>
    </xf>
    <xf numFmtId="165" fontId="21" fillId="18" borderId="0" xfId="1" applyNumberFormat="1" applyFont="1" applyFill="1" applyBorder="1" applyAlignment="1">
      <alignment horizontal="center"/>
    </xf>
    <xf numFmtId="0" fontId="21" fillId="18" borderId="0" xfId="1" applyFont="1" applyFill="1" applyBorder="1" applyAlignment="1">
      <alignment horizontal="left"/>
    </xf>
    <xf numFmtId="165" fontId="21" fillId="18" borderId="0" xfId="1" applyNumberFormat="1" applyFont="1" applyFill="1" applyAlignment="1">
      <alignment horizontal="center" vertical="top"/>
    </xf>
    <xf numFmtId="0" fontId="23" fillId="18" borderId="0" xfId="0" applyFont="1" applyFill="1" applyAlignment="1">
      <alignment horizontal="center" vertical="top"/>
    </xf>
    <xf numFmtId="0" fontId="23" fillId="18" borderId="0" xfId="0" applyFont="1" applyFill="1" applyAlignment="1">
      <alignment horizontal="left" vertical="top"/>
    </xf>
    <xf numFmtId="0" fontId="21" fillId="18" borderId="11" xfId="0" applyFont="1" applyFill="1" applyBorder="1" applyAlignment="1">
      <alignment horizontal="right"/>
    </xf>
    <xf numFmtId="0" fontId="24" fillId="18" borderId="0" xfId="1" applyFont="1" applyFill="1" applyBorder="1" applyAlignment="1">
      <alignment horizontal="center" vertical="top"/>
    </xf>
    <xf numFmtId="0" fontId="24" fillId="18" borderId="0" xfId="1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</cellXfs>
  <cellStyles count="125">
    <cellStyle name="20% - Акцент1 2" xfId="2"/>
    <cellStyle name="20% - Акцент1 3" xfId="71"/>
    <cellStyle name="20% - Акцент2 2" xfId="3"/>
    <cellStyle name="20% - Акцент2 3" xfId="72"/>
    <cellStyle name="20% - Акцент3 2" xfId="4"/>
    <cellStyle name="20% - Акцент3 3" xfId="73"/>
    <cellStyle name="20% - Акцент4 2" xfId="5"/>
    <cellStyle name="20% - Акцент4 3" xfId="74"/>
    <cellStyle name="20% - Акцент5 2" xfId="6"/>
    <cellStyle name="20% - Акцент5 3" xfId="75"/>
    <cellStyle name="20% - Акцент6 2" xfId="7"/>
    <cellStyle name="20% - Акцент6 3" xfId="76"/>
    <cellStyle name="40% - Акцент1 2" xfId="8"/>
    <cellStyle name="40% - Акцент1 3" xfId="77"/>
    <cellStyle name="40% - Акцент2 2" xfId="9"/>
    <cellStyle name="40% - Акцент2 3" xfId="78"/>
    <cellStyle name="40% - Акцент3 2" xfId="10"/>
    <cellStyle name="40% - Акцент3 3" xfId="79"/>
    <cellStyle name="40% - Акцент4 2" xfId="11"/>
    <cellStyle name="40% - Акцент4 3" xfId="80"/>
    <cellStyle name="40% - Акцент5 2" xfId="12"/>
    <cellStyle name="40% - Акцент5 3" xfId="81"/>
    <cellStyle name="40% - Акцент6 2" xfId="13"/>
    <cellStyle name="40% - Акцент6 3" xfId="82"/>
    <cellStyle name="60% - Акцент1 2" xfId="14"/>
    <cellStyle name="60% - Акцент1 3" xfId="83"/>
    <cellStyle name="60% - Акцент2 2" xfId="15"/>
    <cellStyle name="60% - Акцент2 3" xfId="84"/>
    <cellStyle name="60% - Акцент3 2" xfId="16"/>
    <cellStyle name="60% - Акцент3 3" xfId="85"/>
    <cellStyle name="60% - Акцент4 2" xfId="17"/>
    <cellStyle name="60% - Акцент4 3" xfId="86"/>
    <cellStyle name="60% - Акцент5 2" xfId="18"/>
    <cellStyle name="60% - Акцент5 3" xfId="87"/>
    <cellStyle name="60% - Акцент6 2" xfId="19"/>
    <cellStyle name="60% - Акцент6 3" xfId="88"/>
    <cellStyle name="Акцент1 2" xfId="20"/>
    <cellStyle name="Акцент1 3" xfId="89"/>
    <cellStyle name="Акцент2 2" xfId="21"/>
    <cellStyle name="Акцент2 3" xfId="90"/>
    <cellStyle name="Акцент3 2" xfId="22"/>
    <cellStyle name="Акцент3 3" xfId="91"/>
    <cellStyle name="Акцент4 2" xfId="23"/>
    <cellStyle name="Акцент4 3" xfId="92"/>
    <cellStyle name="Акцент5 2" xfId="24"/>
    <cellStyle name="Акцент5 3" xfId="93"/>
    <cellStyle name="Акцент6 2" xfId="25"/>
    <cellStyle name="Акцент6 3" xfId="94"/>
    <cellStyle name="Ввод  2" xfId="26"/>
    <cellStyle name="Ввод  3" xfId="95"/>
    <cellStyle name="Вывод 2" xfId="27"/>
    <cellStyle name="Вывод 3" xfId="96"/>
    <cellStyle name="Вычисление 2" xfId="28"/>
    <cellStyle name="Вычисление 3" xfId="97"/>
    <cellStyle name="Заголовок 1 2" xfId="29"/>
    <cellStyle name="Заголовок 1 3" xfId="98"/>
    <cellStyle name="Заголовок 2 2" xfId="30"/>
    <cellStyle name="Заголовок 2 3" xfId="99"/>
    <cellStyle name="Заголовок 3 2" xfId="31"/>
    <cellStyle name="Заголовок 3 3" xfId="100"/>
    <cellStyle name="Заголовок 4 2" xfId="32"/>
    <cellStyle name="Заголовок 4 3" xfId="101"/>
    <cellStyle name="Итог 2" xfId="33"/>
    <cellStyle name="Итог 3" xfId="102"/>
    <cellStyle name="Контрольная ячейка 2" xfId="34"/>
    <cellStyle name="Контрольная ячейка 3" xfId="103"/>
    <cellStyle name="Название 2" xfId="35"/>
    <cellStyle name="Название 3" xfId="104"/>
    <cellStyle name="Нейтральный 2" xfId="36"/>
    <cellStyle name="Нейтральный 3" xfId="105"/>
    <cellStyle name="Обычный" xfId="0" builtinId="0"/>
    <cellStyle name="Обычный 2" xfId="1"/>
    <cellStyle name="Обычный 2 10" xfId="38"/>
    <cellStyle name="Обычный 2 11" xfId="39"/>
    <cellStyle name="Обычный 2 12" xfId="40"/>
    <cellStyle name="Обычный 2 13" xfId="41"/>
    <cellStyle name="Обычный 2 14" xfId="42"/>
    <cellStyle name="Обычный 2 15" xfId="43"/>
    <cellStyle name="Обычный 2 16" xfId="44"/>
    <cellStyle name="Обычный 2 17" xfId="45"/>
    <cellStyle name="Обычный 2 18" xfId="46"/>
    <cellStyle name="Обычный 2 19" xfId="47"/>
    <cellStyle name="Обычный 2 2" xfId="3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106"/>
    <cellStyle name="Обычный 2 28 2" xfId="107"/>
    <cellStyle name="Обычный 2 29" xfId="108"/>
    <cellStyle name="Обычный 2 3" xfId="56"/>
    <cellStyle name="Обычный 2 30" xfId="109"/>
    <cellStyle name="Обычный 2 31" xfId="110"/>
    <cellStyle name="Обычный 2 32" xfId="111"/>
    <cellStyle name="Обычный 2 33" xfId="112"/>
    <cellStyle name="Обычный 2 34" xfId="113"/>
    <cellStyle name="Обычный 2 35" xfId="114"/>
    <cellStyle name="Обычный 2 36" xfId="115"/>
    <cellStyle name="Обычный 2 37" xfId="116"/>
    <cellStyle name="Обычный 2 38" xfId="117"/>
    <cellStyle name="Обычный 2 39" xfId="124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3" xfId="70"/>
    <cellStyle name="Обычный_tmp" xfId="63"/>
    <cellStyle name="Плохой 2" xfId="64"/>
    <cellStyle name="Плохой 3" xfId="118"/>
    <cellStyle name="Пояснение 2" xfId="65"/>
    <cellStyle name="Пояснение 3" xfId="119"/>
    <cellStyle name="Примечание 2" xfId="66"/>
    <cellStyle name="Примечание 3" xfId="120"/>
    <cellStyle name="Связанная ячейка 2" xfId="67"/>
    <cellStyle name="Связанная ячейка 3" xfId="121"/>
    <cellStyle name="Текст предупреждения 2" xfId="68"/>
    <cellStyle name="Текст предупреждения 3" xfId="122"/>
    <cellStyle name="Хороший 2" xfId="69"/>
    <cellStyle name="Хороший 3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490904</xdr:colOff>
      <xdr:row>1</xdr:row>
      <xdr:rowOff>7163</xdr:rowOff>
    </xdr:from>
    <xdr:to>
      <xdr:col>5</xdr:col>
      <xdr:colOff>53976</xdr:colOff>
      <xdr:row>10</xdr:row>
      <xdr:rowOff>131884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85692" y="80432"/>
          <a:ext cx="2845534" cy="22275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2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248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showWhiteSpace="0" view="pageBreakPreview" zoomScaleNormal="100" zoomScaleSheetLayoutView="100" workbookViewId="0">
      <selection activeCell="A37" sqref="A37"/>
    </sheetView>
  </sheetViews>
  <sheetFormatPr defaultColWidth="9.140625" defaultRowHeight="18" x14ac:dyDescent="0.3"/>
  <cols>
    <col min="1" max="1" width="53.5703125" style="47" customWidth="1"/>
    <col min="2" max="2" width="24.28515625" style="46" customWidth="1"/>
    <col min="3" max="3" width="23" style="18" customWidth="1"/>
    <col min="4" max="4" width="13.85546875" style="18" customWidth="1"/>
    <col min="5" max="5" width="13.85546875" style="6" customWidth="1"/>
    <col min="6" max="16384" width="9.140625" style="6"/>
  </cols>
  <sheetData>
    <row r="1" spans="1:6" ht="6" customHeight="1" x14ac:dyDescent="0.3">
      <c r="A1" s="1"/>
      <c r="B1" s="2"/>
      <c r="C1" s="3"/>
      <c r="D1" s="3"/>
      <c r="E1" s="4"/>
      <c r="F1" s="5"/>
    </row>
    <row r="2" spans="1:6" x14ac:dyDescent="0.3">
      <c r="A2" s="1"/>
      <c r="B2" s="2"/>
      <c r="C2" s="3"/>
      <c r="D2" s="3"/>
      <c r="E2" s="5"/>
      <c r="F2" s="5"/>
    </row>
    <row r="3" spans="1:6" x14ac:dyDescent="0.3">
      <c r="A3" s="1"/>
      <c r="B3" s="2"/>
      <c r="C3" s="3"/>
      <c r="D3" s="3"/>
      <c r="E3" s="5"/>
      <c r="F3" s="5"/>
    </row>
    <row r="4" spans="1:6" x14ac:dyDescent="0.3">
      <c r="A4" s="1"/>
      <c r="B4" s="2"/>
      <c r="C4" s="3"/>
      <c r="D4" s="3"/>
      <c r="E4" s="5"/>
      <c r="F4" s="5"/>
    </row>
    <row r="5" spans="1:6" x14ac:dyDescent="0.3">
      <c r="A5" s="1"/>
      <c r="B5" s="2"/>
      <c r="C5" s="3"/>
      <c r="D5" s="3"/>
      <c r="E5" s="5"/>
      <c r="F5" s="5"/>
    </row>
    <row r="6" spans="1:6" x14ac:dyDescent="0.3">
      <c r="A6" s="1"/>
      <c r="B6" s="7"/>
      <c r="C6" s="8"/>
      <c r="D6" s="3"/>
      <c r="E6" s="9"/>
      <c r="F6" s="5"/>
    </row>
    <row r="7" spans="1:6" x14ac:dyDescent="0.3">
      <c r="A7" s="1"/>
      <c r="B7" s="10"/>
      <c r="C7" s="11"/>
      <c r="D7" s="11"/>
      <c r="E7" s="5"/>
      <c r="F7" s="5"/>
    </row>
    <row r="8" spans="1:6" x14ac:dyDescent="0.3">
      <c r="A8" s="1"/>
      <c r="B8" s="10"/>
      <c r="C8" s="11"/>
      <c r="D8" s="11"/>
      <c r="E8" s="5"/>
      <c r="F8" s="5"/>
    </row>
    <row r="9" spans="1:6" x14ac:dyDescent="0.3">
      <c r="A9" s="1"/>
      <c r="B9" s="10"/>
      <c r="C9" s="11"/>
      <c r="D9" s="11"/>
      <c r="E9" s="5"/>
      <c r="F9" s="5"/>
    </row>
    <row r="10" spans="1:6" ht="13.5" customHeight="1" x14ac:dyDescent="0.3">
      <c r="A10" s="1"/>
      <c r="B10" s="12"/>
      <c r="C10" s="8"/>
      <c r="D10" s="8"/>
      <c r="E10" s="5"/>
      <c r="F10" s="5"/>
    </row>
    <row r="11" spans="1:6" ht="18" customHeight="1" x14ac:dyDescent="0.3">
      <c r="A11" s="49" t="s">
        <v>240</v>
      </c>
      <c r="B11" s="49"/>
      <c r="C11" s="49"/>
      <c r="D11" s="49"/>
      <c r="E11" s="5"/>
      <c r="F11" s="5"/>
    </row>
    <row r="12" spans="1:6" ht="18" customHeight="1" x14ac:dyDescent="0.3">
      <c r="A12" s="50" t="s">
        <v>239</v>
      </c>
      <c r="B12" s="50"/>
      <c r="C12" s="50"/>
      <c r="D12" s="50"/>
      <c r="E12" s="51"/>
      <c r="F12" s="5"/>
    </row>
    <row r="13" spans="1:6" ht="18" customHeight="1" x14ac:dyDescent="0.3">
      <c r="A13" s="51"/>
      <c r="B13" s="51"/>
      <c r="C13" s="51"/>
      <c r="D13" s="51"/>
      <c r="E13" s="51"/>
      <c r="F13" s="5"/>
    </row>
    <row r="14" spans="1:6" ht="18" customHeight="1" x14ac:dyDescent="0.3">
      <c r="A14" s="51"/>
      <c r="B14" s="51"/>
      <c r="C14" s="51"/>
      <c r="D14" s="51"/>
      <c r="E14" s="51"/>
      <c r="F14" s="5"/>
    </row>
    <row r="15" spans="1:6" ht="44.25" customHeight="1" x14ac:dyDescent="0.3">
      <c r="A15" s="51"/>
      <c r="B15" s="51"/>
      <c r="C15" s="51"/>
      <c r="D15" s="51"/>
      <c r="E15" s="51"/>
      <c r="F15" s="5"/>
    </row>
    <row r="16" spans="1:6" ht="6.75" hidden="1" customHeight="1" x14ac:dyDescent="0.3">
      <c r="A16" s="13"/>
      <c r="B16" s="14"/>
      <c r="C16" s="15"/>
      <c r="D16" s="15"/>
      <c r="E16" s="16"/>
      <c r="F16" s="16"/>
    </row>
    <row r="17" spans="1:6" x14ac:dyDescent="0.3">
      <c r="A17" s="1"/>
      <c r="B17" s="17"/>
      <c r="C17" s="3"/>
      <c r="E17" s="19" t="s">
        <v>221</v>
      </c>
      <c r="F17" s="16"/>
    </row>
    <row r="18" spans="1:6" ht="141.75" customHeight="1" x14ac:dyDescent="0.3">
      <c r="A18" s="20" t="s">
        <v>0</v>
      </c>
      <c r="B18" s="20" t="s">
        <v>1</v>
      </c>
      <c r="C18" s="21" t="s">
        <v>242</v>
      </c>
      <c r="D18" s="21" t="s">
        <v>41</v>
      </c>
      <c r="E18" s="22" t="s">
        <v>126</v>
      </c>
      <c r="F18" s="16"/>
    </row>
    <row r="19" spans="1:6" ht="14.25" customHeight="1" x14ac:dyDescent="0.3">
      <c r="A19" s="23">
        <v>1</v>
      </c>
      <c r="B19" s="24" t="s">
        <v>2</v>
      </c>
      <c r="C19" s="25">
        <v>3</v>
      </c>
      <c r="D19" s="25">
        <v>4</v>
      </c>
      <c r="E19" s="26">
        <v>5</v>
      </c>
      <c r="F19" s="16"/>
    </row>
    <row r="20" spans="1:6" x14ac:dyDescent="0.3">
      <c r="A20" s="27" t="s">
        <v>3</v>
      </c>
      <c r="B20" s="24" t="s">
        <v>241</v>
      </c>
      <c r="C20" s="28">
        <f>C21+C104</f>
        <v>166113</v>
      </c>
      <c r="D20" s="28">
        <f>D21+D104</f>
        <v>165985.29999999999</v>
      </c>
      <c r="E20" s="29">
        <f>D20/C20</f>
        <v>0.99923124619987591</v>
      </c>
      <c r="F20" s="16"/>
    </row>
    <row r="21" spans="1:6" x14ac:dyDescent="0.3">
      <c r="A21" s="27" t="s">
        <v>112</v>
      </c>
      <c r="B21" s="30" t="s">
        <v>4</v>
      </c>
      <c r="C21" s="28">
        <f>C22+C32+C42+C55+C67+C71+C82+C97</f>
        <v>117029.4</v>
      </c>
      <c r="D21" s="28">
        <f>D22+D32+D42+D55+D67+D71+D82+D97</f>
        <v>122437</v>
      </c>
      <c r="E21" s="29">
        <f t="shared" ref="E21:E82" si="0">D21/C21</f>
        <v>1.0462071923807181</v>
      </c>
      <c r="F21" s="31"/>
    </row>
    <row r="22" spans="1:6" x14ac:dyDescent="0.3">
      <c r="A22" s="32" t="s">
        <v>111</v>
      </c>
      <c r="B22" s="33" t="s">
        <v>5</v>
      </c>
      <c r="C22" s="28">
        <f>C23</f>
        <v>24597</v>
      </c>
      <c r="D22" s="28">
        <f>D23</f>
        <v>25416</v>
      </c>
      <c r="E22" s="29">
        <f t="shared" si="0"/>
        <v>1.0332967435053055</v>
      </c>
      <c r="F22" s="31"/>
    </row>
    <row r="23" spans="1:6" x14ac:dyDescent="0.3">
      <c r="A23" s="32" t="s">
        <v>6</v>
      </c>
      <c r="B23" s="33" t="s">
        <v>7</v>
      </c>
      <c r="C23" s="28">
        <f>C24+C25+C26+C28+C30+C31+C27</f>
        <v>24597</v>
      </c>
      <c r="D23" s="28">
        <f>D24+D25+D26+D28+D30+D31+D27</f>
        <v>25416</v>
      </c>
      <c r="E23" s="29">
        <f t="shared" si="0"/>
        <v>1.0332967435053055</v>
      </c>
    </row>
    <row r="24" spans="1:6" ht="172.5" x14ac:dyDescent="0.3">
      <c r="A24" s="32" t="s">
        <v>224</v>
      </c>
      <c r="B24" s="33" t="s">
        <v>8</v>
      </c>
      <c r="C24" s="28">
        <v>22658</v>
      </c>
      <c r="D24" s="28">
        <v>23375.200000000001</v>
      </c>
      <c r="E24" s="29">
        <f t="shared" si="0"/>
        <v>1.0316532791949864</v>
      </c>
    </row>
    <row r="25" spans="1:6" ht="174" customHeight="1" x14ac:dyDescent="0.3">
      <c r="A25" s="32" t="s">
        <v>110</v>
      </c>
      <c r="B25" s="33" t="s">
        <v>9</v>
      </c>
      <c r="C25" s="28">
        <v>121</v>
      </c>
      <c r="D25" s="28">
        <v>121.6</v>
      </c>
      <c r="E25" s="29">
        <f t="shared" si="0"/>
        <v>1.0049586776859503</v>
      </c>
    </row>
    <row r="26" spans="1:6" ht="138" x14ac:dyDescent="0.3">
      <c r="A26" s="32" t="s">
        <v>225</v>
      </c>
      <c r="B26" s="33" t="s">
        <v>10</v>
      </c>
      <c r="C26" s="28">
        <v>985</v>
      </c>
      <c r="D26" s="28">
        <v>1015</v>
      </c>
      <c r="E26" s="29">
        <f t="shared" si="0"/>
        <v>1.0304568527918783</v>
      </c>
    </row>
    <row r="27" spans="1:6" ht="86.25" x14ac:dyDescent="0.3">
      <c r="A27" s="32" t="s">
        <v>233</v>
      </c>
      <c r="B27" s="33" t="s">
        <v>11</v>
      </c>
      <c r="C27" s="28">
        <v>232</v>
      </c>
      <c r="D27" s="28">
        <v>263.89999999999998</v>
      </c>
      <c r="E27" s="29">
        <f t="shared" si="0"/>
        <v>1.1375</v>
      </c>
    </row>
    <row r="28" spans="1:6" ht="147" customHeight="1" x14ac:dyDescent="0.3">
      <c r="A28" s="32" t="s">
        <v>90</v>
      </c>
      <c r="B28" s="33" t="s">
        <v>55</v>
      </c>
      <c r="C28" s="28">
        <v>0</v>
      </c>
      <c r="D28" s="28">
        <v>0</v>
      </c>
      <c r="E28" s="29">
        <v>0</v>
      </c>
    </row>
    <row r="29" spans="1:6" ht="51.75" x14ac:dyDescent="0.3">
      <c r="A29" s="32" t="s">
        <v>243</v>
      </c>
      <c r="B29" s="33" t="s">
        <v>241</v>
      </c>
      <c r="C29" s="28" t="s">
        <v>241</v>
      </c>
      <c r="D29" s="28" t="s">
        <v>241</v>
      </c>
      <c r="E29" s="29" t="s">
        <v>241</v>
      </c>
    </row>
    <row r="30" spans="1:6" ht="241.5" x14ac:dyDescent="0.3">
      <c r="A30" s="32" t="s">
        <v>226</v>
      </c>
      <c r="B30" s="33" t="s">
        <v>84</v>
      </c>
      <c r="C30" s="28">
        <v>510</v>
      </c>
      <c r="D30" s="28">
        <v>544.79999999999995</v>
      </c>
      <c r="E30" s="29">
        <f t="shared" si="0"/>
        <v>1.0682352941176469</v>
      </c>
    </row>
    <row r="31" spans="1:6" ht="105" customHeight="1" x14ac:dyDescent="0.3">
      <c r="A31" s="32" t="s">
        <v>227</v>
      </c>
      <c r="B31" s="33" t="s">
        <v>122</v>
      </c>
      <c r="C31" s="28">
        <v>91</v>
      </c>
      <c r="D31" s="28">
        <v>95.5</v>
      </c>
      <c r="E31" s="29">
        <f t="shared" si="0"/>
        <v>1.0494505494505495</v>
      </c>
    </row>
    <row r="32" spans="1:6" ht="51.75" customHeight="1" x14ac:dyDescent="0.3">
      <c r="A32" s="32" t="s">
        <v>168</v>
      </c>
      <c r="B32" s="33" t="s">
        <v>127</v>
      </c>
      <c r="C32" s="28">
        <f>C33</f>
        <v>16972.399999999998</v>
      </c>
      <c r="D32" s="28">
        <f>D33</f>
        <v>18205.8</v>
      </c>
      <c r="E32" s="29">
        <f t="shared" si="0"/>
        <v>1.0726709245598738</v>
      </c>
    </row>
    <row r="33" spans="1:5" ht="33.75" customHeight="1" x14ac:dyDescent="0.3">
      <c r="A33" s="32" t="s">
        <v>169</v>
      </c>
      <c r="B33" s="33" t="s">
        <v>128</v>
      </c>
      <c r="C33" s="28">
        <f>C35+C37+C39+C41</f>
        <v>16972.399999999998</v>
      </c>
      <c r="D33" s="28">
        <f>D35+D37+D39+D41</f>
        <v>18205.8</v>
      </c>
      <c r="E33" s="29">
        <f t="shared" si="0"/>
        <v>1.0726709245598738</v>
      </c>
    </row>
    <row r="34" spans="1:5" ht="103.5" x14ac:dyDescent="0.3">
      <c r="A34" s="32" t="s">
        <v>228</v>
      </c>
      <c r="B34" s="33" t="s">
        <v>129</v>
      </c>
      <c r="C34" s="28">
        <v>8851.7999999999993</v>
      </c>
      <c r="D34" s="28">
        <v>9405.7999999999993</v>
      </c>
      <c r="E34" s="29">
        <f t="shared" si="0"/>
        <v>1.0625861406719537</v>
      </c>
    </row>
    <row r="35" spans="1:5" ht="172.5" x14ac:dyDescent="0.3">
      <c r="A35" s="32" t="s">
        <v>170</v>
      </c>
      <c r="B35" s="33" t="s">
        <v>130</v>
      </c>
      <c r="C35" s="28">
        <v>8851.7999999999993</v>
      </c>
      <c r="D35" s="28">
        <v>9405.7999999999993</v>
      </c>
      <c r="E35" s="29">
        <f t="shared" si="0"/>
        <v>1.0625861406719537</v>
      </c>
    </row>
    <row r="36" spans="1:5" ht="138" x14ac:dyDescent="0.3">
      <c r="A36" s="32" t="s">
        <v>171</v>
      </c>
      <c r="B36" s="33" t="s">
        <v>131</v>
      </c>
      <c r="C36" s="28">
        <v>42.2</v>
      </c>
      <c r="D36" s="28">
        <v>54.3</v>
      </c>
      <c r="E36" s="29">
        <f t="shared" si="0"/>
        <v>1.2867298578199051</v>
      </c>
    </row>
    <row r="37" spans="1:5" ht="207" x14ac:dyDescent="0.3">
      <c r="A37" s="32" t="s">
        <v>172</v>
      </c>
      <c r="B37" s="33" t="s">
        <v>132</v>
      </c>
      <c r="C37" s="28">
        <v>42.2</v>
      </c>
      <c r="D37" s="28">
        <v>54.3</v>
      </c>
      <c r="E37" s="29">
        <f t="shared" si="0"/>
        <v>1.2867298578199051</v>
      </c>
    </row>
    <row r="38" spans="1:5" ht="120.75" x14ac:dyDescent="0.3">
      <c r="A38" s="32" t="s">
        <v>173</v>
      </c>
      <c r="B38" s="33" t="s">
        <v>133</v>
      </c>
      <c r="C38" s="28">
        <v>9178.2999999999993</v>
      </c>
      <c r="D38" s="28">
        <v>9769.5</v>
      </c>
      <c r="E38" s="29">
        <f t="shared" si="0"/>
        <v>1.0644127997559463</v>
      </c>
    </row>
    <row r="39" spans="1:5" ht="189.75" x14ac:dyDescent="0.3">
      <c r="A39" s="32" t="s">
        <v>174</v>
      </c>
      <c r="B39" s="33" t="s">
        <v>134</v>
      </c>
      <c r="C39" s="28">
        <v>9178.2999999999993</v>
      </c>
      <c r="D39" s="28">
        <v>9769.5</v>
      </c>
      <c r="E39" s="29">
        <f t="shared" si="0"/>
        <v>1.0644127997559463</v>
      </c>
    </row>
    <row r="40" spans="1:5" ht="103.5" x14ac:dyDescent="0.3">
      <c r="A40" s="32" t="s">
        <v>175</v>
      </c>
      <c r="B40" s="33" t="s">
        <v>135</v>
      </c>
      <c r="C40" s="28">
        <v>-1099.9000000000001</v>
      </c>
      <c r="D40" s="28">
        <v>-1023.8</v>
      </c>
      <c r="E40" s="29">
        <f t="shared" si="0"/>
        <v>0.93081189199018077</v>
      </c>
    </row>
    <row r="41" spans="1:5" ht="172.5" x14ac:dyDescent="0.3">
      <c r="A41" s="32" t="s">
        <v>176</v>
      </c>
      <c r="B41" s="33" t="s">
        <v>136</v>
      </c>
      <c r="C41" s="28">
        <v>-1099.9000000000001</v>
      </c>
      <c r="D41" s="28">
        <v>-1023.8</v>
      </c>
      <c r="E41" s="29">
        <f t="shared" si="0"/>
        <v>0.93081189199018077</v>
      </c>
    </row>
    <row r="42" spans="1:5" x14ac:dyDescent="0.3">
      <c r="A42" s="32" t="s">
        <v>113</v>
      </c>
      <c r="B42" s="33" t="s">
        <v>72</v>
      </c>
      <c r="C42" s="28">
        <f>C43+C47+C50</f>
        <v>42303</v>
      </c>
      <c r="D42" s="28">
        <f>D43+D47+D50</f>
        <v>44161.9</v>
      </c>
      <c r="E42" s="29">
        <f t="shared" si="0"/>
        <v>1.0439425099874713</v>
      </c>
    </row>
    <row r="43" spans="1:5" x14ac:dyDescent="0.3">
      <c r="A43" s="32" t="s">
        <v>177</v>
      </c>
      <c r="B43" s="33" t="s">
        <v>137</v>
      </c>
      <c r="C43" s="28">
        <f>C44</f>
        <v>23293</v>
      </c>
      <c r="D43" s="28">
        <f>D44</f>
        <v>24217.200000000001</v>
      </c>
      <c r="E43" s="29">
        <f t="shared" si="0"/>
        <v>1.0396771562271927</v>
      </c>
    </row>
    <row r="44" spans="1:5" ht="69" x14ac:dyDescent="0.3">
      <c r="A44" s="32" t="s">
        <v>178</v>
      </c>
      <c r="B44" s="33" t="s">
        <v>138</v>
      </c>
      <c r="C44" s="28">
        <v>23293</v>
      </c>
      <c r="D44" s="28">
        <v>24217.200000000001</v>
      </c>
      <c r="E44" s="29">
        <f t="shared" si="0"/>
        <v>1.0396771562271927</v>
      </c>
    </row>
    <row r="45" spans="1:5" x14ac:dyDescent="0.3">
      <c r="A45" s="32" t="s">
        <v>179</v>
      </c>
      <c r="B45" s="33" t="s">
        <v>142</v>
      </c>
      <c r="C45" s="28">
        <f>C46+C49</f>
        <v>19010</v>
      </c>
      <c r="D45" s="28">
        <v>19944.7</v>
      </c>
      <c r="E45" s="29">
        <f t="shared" si="0"/>
        <v>1.0491688584955288</v>
      </c>
    </row>
    <row r="46" spans="1:5" ht="22.5" customHeight="1" x14ac:dyDescent="0.3">
      <c r="A46" s="32" t="s">
        <v>180</v>
      </c>
      <c r="B46" s="33" t="s">
        <v>141</v>
      </c>
      <c r="C46" s="28">
        <f>C47</f>
        <v>10838</v>
      </c>
      <c r="D46" s="28">
        <f>D47</f>
        <v>11026.1</v>
      </c>
      <c r="E46" s="29">
        <f t="shared" si="0"/>
        <v>1.0173556006643292</v>
      </c>
    </row>
    <row r="47" spans="1:5" ht="51.75" x14ac:dyDescent="0.3">
      <c r="A47" s="32" t="s">
        <v>229</v>
      </c>
      <c r="B47" s="33" t="s">
        <v>139</v>
      </c>
      <c r="C47" s="28">
        <v>10838</v>
      </c>
      <c r="D47" s="28">
        <v>11026.1</v>
      </c>
      <c r="E47" s="29">
        <f t="shared" si="0"/>
        <v>1.0173556006643292</v>
      </c>
    </row>
    <row r="48" spans="1:5" x14ac:dyDescent="0.3">
      <c r="A48" s="32" t="s">
        <v>230</v>
      </c>
      <c r="B48" s="33" t="s">
        <v>241</v>
      </c>
      <c r="C48" s="28" t="s">
        <v>241</v>
      </c>
      <c r="D48" s="28" t="s">
        <v>241</v>
      </c>
      <c r="E48" s="29" t="s">
        <v>241</v>
      </c>
    </row>
    <row r="49" spans="1:5" x14ac:dyDescent="0.3">
      <c r="A49" s="32" t="s">
        <v>181</v>
      </c>
      <c r="B49" s="33" t="s">
        <v>143</v>
      </c>
      <c r="C49" s="28">
        <f>C50</f>
        <v>8172</v>
      </c>
      <c r="D49" s="28">
        <f>D50</f>
        <v>8918.6</v>
      </c>
      <c r="E49" s="29">
        <f t="shared" si="0"/>
        <v>1.0913607440039159</v>
      </c>
    </row>
    <row r="50" spans="1:5" ht="69" x14ac:dyDescent="0.3">
      <c r="A50" s="32" t="s">
        <v>182</v>
      </c>
      <c r="B50" s="33" t="s">
        <v>140</v>
      </c>
      <c r="C50" s="28">
        <v>8172</v>
      </c>
      <c r="D50" s="28">
        <v>8918.6</v>
      </c>
      <c r="E50" s="29">
        <f t="shared" si="0"/>
        <v>1.0913607440039159</v>
      </c>
    </row>
    <row r="51" spans="1:5" ht="51.75" x14ac:dyDescent="0.3">
      <c r="A51" s="32" t="s">
        <v>44</v>
      </c>
      <c r="B51" s="33" t="s">
        <v>45</v>
      </c>
      <c r="C51" s="28">
        <f>C52</f>
        <v>0</v>
      </c>
      <c r="D51" s="28">
        <f>D52</f>
        <v>0</v>
      </c>
      <c r="E51" s="29">
        <v>0</v>
      </c>
    </row>
    <row r="52" spans="1:5" ht="34.5" x14ac:dyDescent="0.3">
      <c r="A52" s="32" t="s">
        <v>46</v>
      </c>
      <c r="B52" s="33" t="s">
        <v>47</v>
      </c>
      <c r="C52" s="28">
        <v>0</v>
      </c>
      <c r="D52" s="28">
        <v>0</v>
      </c>
      <c r="E52" s="29">
        <v>0</v>
      </c>
    </row>
    <row r="53" spans="1:5" ht="69" x14ac:dyDescent="0.3">
      <c r="A53" s="32" t="s">
        <v>48</v>
      </c>
      <c r="B53" s="33" t="s">
        <v>51</v>
      </c>
      <c r="C53" s="28">
        <v>0</v>
      </c>
      <c r="D53" s="28">
        <v>0</v>
      </c>
      <c r="E53" s="29">
        <v>0</v>
      </c>
    </row>
    <row r="54" spans="1:5" ht="103.5" x14ac:dyDescent="0.3">
      <c r="A54" s="32" t="s">
        <v>50</v>
      </c>
      <c r="B54" s="33" t="s">
        <v>49</v>
      </c>
      <c r="C54" s="28">
        <v>0</v>
      </c>
      <c r="D54" s="28">
        <f>112.75/1000</f>
        <v>0.11275</v>
      </c>
      <c r="E54" s="29">
        <v>0</v>
      </c>
    </row>
    <row r="55" spans="1:5" ht="69" x14ac:dyDescent="0.3">
      <c r="A55" s="32" t="s">
        <v>222</v>
      </c>
      <c r="B55" s="33" t="s">
        <v>12</v>
      </c>
      <c r="C55" s="28">
        <f>C58+C64</f>
        <v>20762.2</v>
      </c>
      <c r="D55" s="28">
        <f>D58+D66</f>
        <v>21590</v>
      </c>
      <c r="E55" s="29">
        <f t="shared" si="0"/>
        <v>1.0398705339511227</v>
      </c>
    </row>
    <row r="56" spans="1:5" ht="34.5" x14ac:dyDescent="0.3">
      <c r="A56" s="32" t="s">
        <v>13</v>
      </c>
      <c r="B56" s="33" t="s">
        <v>14</v>
      </c>
      <c r="C56" s="28" t="s">
        <v>241</v>
      </c>
      <c r="D56" s="28" t="s">
        <v>241</v>
      </c>
      <c r="E56" s="29" t="s">
        <v>241</v>
      </c>
    </row>
    <row r="57" spans="1:5" ht="51.75" x14ac:dyDescent="0.3">
      <c r="A57" s="32" t="s">
        <v>15</v>
      </c>
      <c r="B57" s="33" t="s">
        <v>16</v>
      </c>
      <c r="C57" s="28" t="s">
        <v>241</v>
      </c>
      <c r="D57" s="28" t="s">
        <v>241</v>
      </c>
      <c r="E57" s="29" t="s">
        <v>241</v>
      </c>
    </row>
    <row r="58" spans="1:5" ht="142.5" customHeight="1" x14ac:dyDescent="0.3">
      <c r="A58" s="32" t="s">
        <v>17</v>
      </c>
      <c r="B58" s="33" t="s">
        <v>18</v>
      </c>
      <c r="C58" s="28">
        <f>C59+C61</f>
        <v>20658.2</v>
      </c>
      <c r="D58" s="28">
        <f>D59+D61</f>
        <v>21484.5</v>
      </c>
      <c r="E58" s="29">
        <f t="shared" si="0"/>
        <v>1.0399986446060159</v>
      </c>
    </row>
    <row r="59" spans="1:5" ht="103.5" x14ac:dyDescent="0.3">
      <c r="A59" s="32" t="s">
        <v>19</v>
      </c>
      <c r="B59" s="33" t="s">
        <v>20</v>
      </c>
      <c r="C59" s="28">
        <f>C60</f>
        <v>20124.2</v>
      </c>
      <c r="D59" s="28">
        <f>D60</f>
        <v>20844.2</v>
      </c>
      <c r="E59" s="29">
        <f t="shared" si="0"/>
        <v>1.0357778197394183</v>
      </c>
    </row>
    <row r="60" spans="1:5" ht="120.75" x14ac:dyDescent="0.3">
      <c r="A60" s="32" t="s">
        <v>223</v>
      </c>
      <c r="B60" s="33" t="s">
        <v>42</v>
      </c>
      <c r="C60" s="28">
        <v>20124.2</v>
      </c>
      <c r="D60" s="28">
        <v>20844.2</v>
      </c>
      <c r="E60" s="29">
        <f t="shared" si="0"/>
        <v>1.0357778197394183</v>
      </c>
    </row>
    <row r="61" spans="1:5" ht="107.25" customHeight="1" x14ac:dyDescent="0.3">
      <c r="A61" s="32" t="s">
        <v>232</v>
      </c>
      <c r="B61" s="33" t="s">
        <v>144</v>
      </c>
      <c r="C61" s="28">
        <f>C63</f>
        <v>534</v>
      </c>
      <c r="D61" s="28">
        <f>D63</f>
        <v>640.29999999999995</v>
      </c>
      <c r="E61" s="29">
        <f t="shared" si="0"/>
        <v>1.199063670411985</v>
      </c>
    </row>
    <row r="62" spans="1:5" ht="34.5" x14ac:dyDescent="0.3">
      <c r="A62" s="32" t="s">
        <v>231</v>
      </c>
      <c r="B62" s="33" t="s">
        <v>241</v>
      </c>
      <c r="C62" s="28" t="s">
        <v>241</v>
      </c>
      <c r="D62" s="28" t="s">
        <v>241</v>
      </c>
      <c r="E62" s="29" t="s">
        <v>241</v>
      </c>
    </row>
    <row r="63" spans="1:5" ht="103.5" x14ac:dyDescent="0.3">
      <c r="A63" s="32" t="s">
        <v>183</v>
      </c>
      <c r="B63" s="33" t="s">
        <v>145</v>
      </c>
      <c r="C63" s="28">
        <v>534</v>
      </c>
      <c r="D63" s="28">
        <v>640.29999999999995</v>
      </c>
      <c r="E63" s="29">
        <f t="shared" si="0"/>
        <v>1.199063670411985</v>
      </c>
    </row>
    <row r="64" spans="1:5" ht="123.75" customHeight="1" x14ac:dyDescent="0.3">
      <c r="A64" s="32" t="s">
        <v>98</v>
      </c>
      <c r="B64" s="33" t="s">
        <v>95</v>
      </c>
      <c r="C64" s="28">
        <f>C65</f>
        <v>104</v>
      </c>
      <c r="D64" s="28">
        <f>D65</f>
        <v>105.5</v>
      </c>
      <c r="E64" s="29">
        <f t="shared" si="0"/>
        <v>1.0144230769230769</v>
      </c>
    </row>
    <row r="65" spans="1:7" ht="123" customHeight="1" x14ac:dyDescent="0.3">
      <c r="A65" s="32" t="s">
        <v>97</v>
      </c>
      <c r="B65" s="33" t="s">
        <v>96</v>
      </c>
      <c r="C65" s="28">
        <f>C66</f>
        <v>104</v>
      </c>
      <c r="D65" s="28">
        <f>D66</f>
        <v>105.5</v>
      </c>
      <c r="E65" s="29">
        <f t="shared" si="0"/>
        <v>1.0144230769230769</v>
      </c>
    </row>
    <row r="66" spans="1:7" ht="120.75" x14ac:dyDescent="0.3">
      <c r="A66" s="32" t="s">
        <v>184</v>
      </c>
      <c r="B66" s="33" t="s">
        <v>146</v>
      </c>
      <c r="C66" s="28">
        <v>104</v>
      </c>
      <c r="D66" s="28">
        <v>105.5</v>
      </c>
      <c r="E66" s="29">
        <f t="shared" si="0"/>
        <v>1.0144230769230769</v>
      </c>
    </row>
    <row r="67" spans="1:7" ht="51.75" x14ac:dyDescent="0.3">
      <c r="A67" s="32" t="s">
        <v>114</v>
      </c>
      <c r="B67" s="33" t="s">
        <v>21</v>
      </c>
      <c r="C67" s="28">
        <f>C68</f>
        <v>2687</v>
      </c>
      <c r="D67" s="28">
        <f>D68</f>
        <v>2687.8</v>
      </c>
      <c r="E67" s="29">
        <f t="shared" si="0"/>
        <v>1.0002977298101974</v>
      </c>
    </row>
    <row r="68" spans="1:7" x14ac:dyDescent="0.3">
      <c r="A68" s="32" t="s">
        <v>22</v>
      </c>
      <c r="B68" s="33" t="s">
        <v>23</v>
      </c>
      <c r="C68" s="28">
        <f>C70</f>
        <v>2687</v>
      </c>
      <c r="D68" s="28">
        <f>D70</f>
        <v>2687.8</v>
      </c>
      <c r="E68" s="29">
        <f t="shared" si="0"/>
        <v>1.0002977298101974</v>
      </c>
      <c r="F68" s="34"/>
      <c r="G68" s="34"/>
    </row>
    <row r="69" spans="1:7" ht="34.5" x14ac:dyDescent="0.3">
      <c r="A69" s="32" t="s">
        <v>24</v>
      </c>
      <c r="B69" s="33" t="s">
        <v>25</v>
      </c>
      <c r="C69" s="28">
        <f>C70</f>
        <v>2687</v>
      </c>
      <c r="D69" s="28">
        <f>D70</f>
        <v>2687.8</v>
      </c>
      <c r="E69" s="29">
        <f t="shared" si="0"/>
        <v>1.0002977298101974</v>
      </c>
      <c r="F69" s="34"/>
      <c r="G69" s="34"/>
    </row>
    <row r="70" spans="1:7" ht="33.75" customHeight="1" x14ac:dyDescent="0.3">
      <c r="A70" s="32" t="s">
        <v>185</v>
      </c>
      <c r="B70" s="33" t="s">
        <v>147</v>
      </c>
      <c r="C70" s="28">
        <v>2687</v>
      </c>
      <c r="D70" s="28">
        <v>2687.8</v>
      </c>
      <c r="E70" s="29">
        <f t="shared" si="0"/>
        <v>1.0002977298101974</v>
      </c>
      <c r="F70" s="34"/>
      <c r="G70" s="34"/>
    </row>
    <row r="71" spans="1:7" ht="51.75" x14ac:dyDescent="0.3">
      <c r="A71" s="32" t="s">
        <v>115</v>
      </c>
      <c r="B71" s="33" t="s">
        <v>26</v>
      </c>
      <c r="C71" s="28">
        <f>C76+C79</f>
        <v>8474</v>
      </c>
      <c r="D71" s="28">
        <f>D76+D79</f>
        <v>8791.9</v>
      </c>
      <c r="E71" s="29">
        <f t="shared" si="0"/>
        <v>1.0375147510030682</v>
      </c>
    </row>
    <row r="72" spans="1:7" ht="86.25" x14ac:dyDescent="0.3">
      <c r="A72" s="32" t="s">
        <v>121</v>
      </c>
      <c r="B72" s="33" t="s">
        <v>56</v>
      </c>
      <c r="C72" s="28">
        <v>0</v>
      </c>
      <c r="D72" s="28">
        <v>0</v>
      </c>
      <c r="E72" s="29">
        <v>0</v>
      </c>
    </row>
    <row r="73" spans="1:7" ht="86.25" x14ac:dyDescent="0.3">
      <c r="A73" s="32" t="s">
        <v>91</v>
      </c>
      <c r="B73" s="33" t="s">
        <v>57</v>
      </c>
      <c r="C73" s="28">
        <v>0</v>
      </c>
      <c r="D73" s="28">
        <v>0</v>
      </c>
      <c r="E73" s="29">
        <v>0</v>
      </c>
    </row>
    <row r="74" spans="1:7" ht="86.25" x14ac:dyDescent="0.3">
      <c r="A74" s="32" t="s">
        <v>92</v>
      </c>
      <c r="B74" s="33" t="s">
        <v>241</v>
      </c>
      <c r="C74" s="28" t="s">
        <v>241</v>
      </c>
      <c r="D74" s="28" t="s">
        <v>241</v>
      </c>
      <c r="E74" s="29" t="s">
        <v>241</v>
      </c>
    </row>
    <row r="75" spans="1:7" ht="69" x14ac:dyDescent="0.3">
      <c r="A75" s="32" t="s">
        <v>123</v>
      </c>
      <c r="B75" s="33" t="s">
        <v>241</v>
      </c>
      <c r="C75" s="28" t="s">
        <v>241</v>
      </c>
      <c r="D75" s="28" t="s">
        <v>241</v>
      </c>
      <c r="E75" s="29" t="s">
        <v>241</v>
      </c>
    </row>
    <row r="76" spans="1:7" ht="49.5" customHeight="1" x14ac:dyDescent="0.3">
      <c r="A76" s="32" t="s">
        <v>186</v>
      </c>
      <c r="B76" s="33" t="s">
        <v>27</v>
      </c>
      <c r="C76" s="28">
        <f>C77</f>
        <v>7420</v>
      </c>
      <c r="D76" s="28">
        <f>D77</f>
        <v>7444.1</v>
      </c>
      <c r="E76" s="29">
        <f t="shared" si="0"/>
        <v>1.0032479784366577</v>
      </c>
    </row>
    <row r="77" spans="1:7" ht="52.5" customHeight="1" x14ac:dyDescent="0.3">
      <c r="A77" s="32" t="s">
        <v>187</v>
      </c>
      <c r="B77" s="33" t="s">
        <v>28</v>
      </c>
      <c r="C77" s="28">
        <f>C78</f>
        <v>7420</v>
      </c>
      <c r="D77" s="28">
        <f>D78</f>
        <v>7444.1</v>
      </c>
      <c r="E77" s="29">
        <f t="shared" si="0"/>
        <v>1.0032479784366577</v>
      </c>
    </row>
    <row r="78" spans="1:7" ht="69" x14ac:dyDescent="0.3">
      <c r="A78" s="32" t="s">
        <v>188</v>
      </c>
      <c r="B78" s="33" t="s">
        <v>43</v>
      </c>
      <c r="C78" s="28">
        <v>7420</v>
      </c>
      <c r="D78" s="28">
        <v>7444.1</v>
      </c>
      <c r="E78" s="29">
        <f t="shared" si="0"/>
        <v>1.0032479784366577</v>
      </c>
    </row>
    <row r="79" spans="1:7" ht="84.75" customHeight="1" x14ac:dyDescent="0.3">
      <c r="A79" s="32" t="s">
        <v>189</v>
      </c>
      <c r="B79" s="33" t="s">
        <v>99</v>
      </c>
      <c r="C79" s="28">
        <f>C80</f>
        <v>1054</v>
      </c>
      <c r="D79" s="28">
        <f>D80</f>
        <v>1347.8</v>
      </c>
      <c r="E79" s="29">
        <f t="shared" si="0"/>
        <v>1.2787476280834915</v>
      </c>
    </row>
    <row r="80" spans="1:7" ht="120.75" x14ac:dyDescent="0.3">
      <c r="A80" s="32" t="s">
        <v>190</v>
      </c>
      <c r="B80" s="33" t="s">
        <v>100</v>
      </c>
      <c r="C80" s="28">
        <f>C81</f>
        <v>1054</v>
      </c>
      <c r="D80" s="28">
        <f>D81</f>
        <v>1347.8</v>
      </c>
      <c r="E80" s="29">
        <f t="shared" si="0"/>
        <v>1.2787476280834915</v>
      </c>
    </row>
    <row r="81" spans="1:5" ht="99.75" customHeight="1" x14ac:dyDescent="0.3">
      <c r="A81" s="32" t="s">
        <v>191</v>
      </c>
      <c r="B81" s="33" t="s">
        <v>101</v>
      </c>
      <c r="C81" s="28">
        <v>1054</v>
      </c>
      <c r="D81" s="28">
        <v>1347.8</v>
      </c>
      <c r="E81" s="29">
        <f t="shared" si="0"/>
        <v>1.2787476280834915</v>
      </c>
    </row>
    <row r="82" spans="1:5" ht="34.5" x14ac:dyDescent="0.3">
      <c r="A82" s="32" t="s">
        <v>116</v>
      </c>
      <c r="B82" s="33" t="s">
        <v>29</v>
      </c>
      <c r="C82" s="28">
        <f>C84+C86+C88+C92</f>
        <v>1233</v>
      </c>
      <c r="D82" s="28">
        <f>D83+D86+D88+D92</f>
        <v>1482.9</v>
      </c>
      <c r="E82" s="29">
        <f t="shared" si="0"/>
        <v>1.2026763990267642</v>
      </c>
    </row>
    <row r="83" spans="1:5" ht="53.25" customHeight="1" x14ac:dyDescent="0.3">
      <c r="A83" s="32" t="s">
        <v>192</v>
      </c>
      <c r="B83" s="33" t="s">
        <v>73</v>
      </c>
      <c r="C83" s="28">
        <f>C84</f>
        <v>10</v>
      </c>
      <c r="D83" s="28">
        <f>D84</f>
        <v>10</v>
      </c>
      <c r="E83" s="29">
        <f t="shared" ref="E83:E139" si="1">D83/C83</f>
        <v>1</v>
      </c>
    </row>
    <row r="84" spans="1:5" ht="155.25" x14ac:dyDescent="0.3">
      <c r="A84" s="32" t="s">
        <v>193</v>
      </c>
      <c r="B84" s="33" t="s">
        <v>74</v>
      </c>
      <c r="C84" s="28">
        <f>C85</f>
        <v>10</v>
      </c>
      <c r="D84" s="28">
        <f>D85</f>
        <v>10</v>
      </c>
      <c r="E84" s="29">
        <f t="shared" si="1"/>
        <v>1</v>
      </c>
    </row>
    <row r="85" spans="1:5" ht="224.25" x14ac:dyDescent="0.3">
      <c r="A85" s="32" t="s">
        <v>234</v>
      </c>
      <c r="B85" s="33" t="s">
        <v>75</v>
      </c>
      <c r="C85" s="28">
        <v>10</v>
      </c>
      <c r="D85" s="28">
        <v>10</v>
      </c>
      <c r="E85" s="29">
        <f t="shared" si="1"/>
        <v>1</v>
      </c>
    </row>
    <row r="86" spans="1:5" ht="51.75" x14ac:dyDescent="0.3">
      <c r="A86" s="32" t="s">
        <v>194</v>
      </c>
      <c r="B86" s="33" t="s">
        <v>152</v>
      </c>
      <c r="C86" s="28">
        <f>C87</f>
        <v>12</v>
      </c>
      <c r="D86" s="28">
        <f>D87</f>
        <v>12</v>
      </c>
      <c r="E86" s="29">
        <f t="shared" si="1"/>
        <v>1</v>
      </c>
    </row>
    <row r="87" spans="1:5" ht="69" x14ac:dyDescent="0.3">
      <c r="A87" s="32" t="s">
        <v>195</v>
      </c>
      <c r="B87" s="33" t="s">
        <v>153</v>
      </c>
      <c r="C87" s="28">
        <v>12</v>
      </c>
      <c r="D87" s="28">
        <v>12</v>
      </c>
      <c r="E87" s="29">
        <f t="shared" si="1"/>
        <v>1</v>
      </c>
    </row>
    <row r="88" spans="1:5" ht="138" x14ac:dyDescent="0.3">
      <c r="A88" s="32" t="s">
        <v>236</v>
      </c>
      <c r="B88" s="33" t="s">
        <v>76</v>
      </c>
      <c r="C88" s="28">
        <f>C90</f>
        <v>1066</v>
      </c>
      <c r="D88" s="28">
        <f>D90</f>
        <v>1314.5</v>
      </c>
      <c r="E88" s="29">
        <f t="shared" si="1"/>
        <v>1.2331144465290806</v>
      </c>
    </row>
    <row r="89" spans="1:5" ht="38.25" customHeight="1" x14ac:dyDescent="0.3">
      <c r="A89" s="32" t="s">
        <v>235</v>
      </c>
      <c r="B89" s="33" t="s">
        <v>241</v>
      </c>
      <c r="C89" s="28" t="s">
        <v>241</v>
      </c>
      <c r="D89" s="28" t="s">
        <v>241</v>
      </c>
      <c r="E89" s="29" t="s">
        <v>241</v>
      </c>
    </row>
    <row r="90" spans="1:5" ht="117" customHeight="1" x14ac:dyDescent="0.3">
      <c r="A90" s="32" t="s">
        <v>196</v>
      </c>
      <c r="B90" s="33" t="s">
        <v>77</v>
      </c>
      <c r="C90" s="28">
        <f>C91</f>
        <v>1066</v>
      </c>
      <c r="D90" s="28">
        <f>D91</f>
        <v>1314.5</v>
      </c>
      <c r="E90" s="29">
        <f t="shared" si="1"/>
        <v>1.2331144465290806</v>
      </c>
    </row>
    <row r="91" spans="1:5" ht="101.25" customHeight="1" x14ac:dyDescent="0.3">
      <c r="A91" s="32" t="s">
        <v>197</v>
      </c>
      <c r="B91" s="33" t="s">
        <v>151</v>
      </c>
      <c r="C91" s="28">
        <v>1066</v>
      </c>
      <c r="D91" s="28">
        <v>1314.5</v>
      </c>
      <c r="E91" s="29">
        <f t="shared" si="1"/>
        <v>1.2331144465290806</v>
      </c>
    </row>
    <row r="92" spans="1:5" ht="38.25" customHeight="1" x14ac:dyDescent="0.3">
      <c r="A92" s="32" t="s">
        <v>198</v>
      </c>
      <c r="B92" s="33" t="s">
        <v>78</v>
      </c>
      <c r="C92" s="28">
        <f>C93</f>
        <v>145</v>
      </c>
      <c r="D92" s="28">
        <f>D93</f>
        <v>146.4</v>
      </c>
      <c r="E92" s="29">
        <f t="shared" si="1"/>
        <v>1.0096551724137932</v>
      </c>
    </row>
    <row r="93" spans="1:5" ht="51.75" x14ac:dyDescent="0.3">
      <c r="A93" s="32" t="s">
        <v>199</v>
      </c>
      <c r="B93" s="33" t="s">
        <v>148</v>
      </c>
      <c r="C93" s="28">
        <f>C94+C95</f>
        <v>145</v>
      </c>
      <c r="D93" s="28">
        <f>D94+D95</f>
        <v>146.4</v>
      </c>
      <c r="E93" s="29">
        <f t="shared" si="1"/>
        <v>1.0096551724137932</v>
      </c>
    </row>
    <row r="94" spans="1:5" ht="191.25" customHeight="1" x14ac:dyDescent="0.3">
      <c r="A94" s="32" t="s">
        <v>200</v>
      </c>
      <c r="B94" s="33" t="s">
        <v>149</v>
      </c>
      <c r="C94" s="28">
        <v>124</v>
      </c>
      <c r="D94" s="28">
        <v>124.7</v>
      </c>
      <c r="E94" s="29">
        <f t="shared" si="1"/>
        <v>1.0056451612903226</v>
      </c>
    </row>
    <row r="95" spans="1:5" ht="32.25" customHeight="1" x14ac:dyDescent="0.3">
      <c r="A95" s="32" t="s">
        <v>237</v>
      </c>
      <c r="B95" s="33" t="s">
        <v>150</v>
      </c>
      <c r="C95" s="28">
        <v>21</v>
      </c>
      <c r="D95" s="28">
        <v>21.7</v>
      </c>
      <c r="E95" s="29">
        <f t="shared" si="1"/>
        <v>1.0333333333333332</v>
      </c>
    </row>
    <row r="96" spans="1:5" ht="174.75" customHeight="1" x14ac:dyDescent="0.3">
      <c r="A96" s="32" t="s">
        <v>238</v>
      </c>
      <c r="B96" s="33" t="s">
        <v>241</v>
      </c>
      <c r="C96" s="28" t="s">
        <v>241</v>
      </c>
      <c r="D96" s="28" t="s">
        <v>241</v>
      </c>
      <c r="E96" s="29" t="s">
        <v>241</v>
      </c>
    </row>
    <row r="97" spans="1:5" x14ac:dyDescent="0.3">
      <c r="A97" s="32" t="s">
        <v>117</v>
      </c>
      <c r="B97" s="33" t="s">
        <v>30</v>
      </c>
      <c r="C97" s="28">
        <f>C98+C102</f>
        <v>0.8</v>
      </c>
      <c r="D97" s="28">
        <f>D98+D102</f>
        <v>100.7</v>
      </c>
      <c r="E97" s="29">
        <f t="shared" si="1"/>
        <v>125.875</v>
      </c>
    </row>
    <row r="98" spans="1:5" ht="18" customHeight="1" x14ac:dyDescent="0.3">
      <c r="A98" s="32" t="s">
        <v>201</v>
      </c>
      <c r="B98" s="33" t="s">
        <v>154</v>
      </c>
      <c r="C98" s="28">
        <f>C99</f>
        <v>0</v>
      </c>
      <c r="D98" s="28">
        <f>D99</f>
        <v>99.8</v>
      </c>
      <c r="E98" s="29">
        <v>0</v>
      </c>
    </row>
    <row r="99" spans="1:5" ht="33.75" customHeight="1" x14ac:dyDescent="0.3">
      <c r="A99" s="32" t="s">
        <v>202</v>
      </c>
      <c r="B99" s="33" t="s">
        <v>155</v>
      </c>
      <c r="C99" s="28">
        <v>0</v>
      </c>
      <c r="D99" s="28">
        <v>99.8</v>
      </c>
      <c r="E99" s="29">
        <v>0</v>
      </c>
    </row>
    <row r="100" spans="1:5" x14ac:dyDescent="0.3">
      <c r="A100" s="32" t="s">
        <v>31</v>
      </c>
      <c r="B100" s="33" t="s">
        <v>32</v>
      </c>
      <c r="C100" s="28">
        <f>C101</f>
        <v>0</v>
      </c>
      <c r="D100" s="28">
        <f>D101</f>
        <v>0</v>
      </c>
      <c r="E100" s="29">
        <v>0</v>
      </c>
    </row>
    <row r="101" spans="1:5" ht="34.5" x14ac:dyDescent="0.3">
      <c r="A101" s="32" t="s">
        <v>33</v>
      </c>
      <c r="B101" s="33" t="s">
        <v>34</v>
      </c>
      <c r="C101" s="28">
        <v>0</v>
      </c>
      <c r="D101" s="28">
        <v>0</v>
      </c>
      <c r="E101" s="29">
        <v>0</v>
      </c>
    </row>
    <row r="102" spans="1:5" ht="82.5" customHeight="1" x14ac:dyDescent="0.3">
      <c r="A102" s="32" t="s">
        <v>203</v>
      </c>
      <c r="B102" s="33" t="s">
        <v>156</v>
      </c>
      <c r="C102" s="28">
        <f>C103</f>
        <v>0.8</v>
      </c>
      <c r="D102" s="28">
        <f>D103</f>
        <v>0.9</v>
      </c>
      <c r="E102" s="29">
        <f t="shared" si="1"/>
        <v>1.125</v>
      </c>
    </row>
    <row r="103" spans="1:5" ht="103.5" x14ac:dyDescent="0.3">
      <c r="A103" s="32" t="s">
        <v>204</v>
      </c>
      <c r="B103" s="33" t="s">
        <v>157</v>
      </c>
      <c r="C103" s="28">
        <v>0.8</v>
      </c>
      <c r="D103" s="28">
        <v>0.9</v>
      </c>
      <c r="E103" s="29">
        <f t="shared" si="1"/>
        <v>1.125</v>
      </c>
    </row>
    <row r="104" spans="1:5" x14ac:dyDescent="0.3">
      <c r="A104" s="35" t="s">
        <v>118</v>
      </c>
      <c r="B104" s="36" t="s">
        <v>35</v>
      </c>
      <c r="C104" s="37">
        <f>C105+C136</f>
        <v>49083.6</v>
      </c>
      <c r="D104" s="37">
        <f>D105+D136</f>
        <v>43548.299999999996</v>
      </c>
      <c r="E104" s="29">
        <f t="shared" si="1"/>
        <v>0.88722709825685153</v>
      </c>
    </row>
    <row r="105" spans="1:5" ht="51.75" x14ac:dyDescent="0.3">
      <c r="A105" s="35" t="s">
        <v>119</v>
      </c>
      <c r="B105" s="36" t="s">
        <v>36</v>
      </c>
      <c r="C105" s="37">
        <f>C111+C121+C131+C106</f>
        <v>48945.4</v>
      </c>
      <c r="D105" s="37">
        <f>D111+D121+D131+D106</f>
        <v>43410.1</v>
      </c>
      <c r="E105" s="29">
        <f t="shared" si="1"/>
        <v>0.88690867783285043</v>
      </c>
    </row>
    <row r="106" spans="1:5" ht="34.5" x14ac:dyDescent="0.3">
      <c r="A106" s="35" t="s">
        <v>52</v>
      </c>
      <c r="B106" s="36" t="s">
        <v>58</v>
      </c>
      <c r="C106" s="37">
        <f>C107+C109</f>
        <v>2537.9</v>
      </c>
      <c r="D106" s="37">
        <f>D107+D109</f>
        <v>2537.9</v>
      </c>
      <c r="E106" s="29">
        <f t="shared" si="1"/>
        <v>1</v>
      </c>
    </row>
    <row r="107" spans="1:5" ht="35.25" customHeight="1" x14ac:dyDescent="0.3">
      <c r="A107" s="35" t="s">
        <v>205</v>
      </c>
      <c r="B107" s="36" t="s">
        <v>59</v>
      </c>
      <c r="C107" s="37">
        <f>C108</f>
        <v>2137.9</v>
      </c>
      <c r="D107" s="37">
        <f>D108</f>
        <v>2137.9</v>
      </c>
      <c r="E107" s="29">
        <f t="shared" si="1"/>
        <v>1</v>
      </c>
    </row>
    <row r="108" spans="1:5" ht="51.75" customHeight="1" x14ac:dyDescent="0.3">
      <c r="A108" s="35" t="s">
        <v>206</v>
      </c>
      <c r="B108" s="36" t="s">
        <v>158</v>
      </c>
      <c r="C108" s="37">
        <v>2137.9</v>
      </c>
      <c r="D108" s="37">
        <v>2137.9</v>
      </c>
      <c r="E108" s="29">
        <f t="shared" si="1"/>
        <v>1</v>
      </c>
    </row>
    <row r="109" spans="1:5" x14ac:dyDescent="0.3">
      <c r="A109" s="35" t="s">
        <v>79</v>
      </c>
      <c r="B109" s="36" t="s">
        <v>80</v>
      </c>
      <c r="C109" s="37">
        <f>C110</f>
        <v>400</v>
      </c>
      <c r="D109" s="37">
        <f>D110</f>
        <v>400</v>
      </c>
      <c r="E109" s="29">
        <f t="shared" si="1"/>
        <v>1</v>
      </c>
    </row>
    <row r="110" spans="1:5" ht="18.75" customHeight="1" x14ac:dyDescent="0.3">
      <c r="A110" s="35" t="s">
        <v>207</v>
      </c>
      <c r="B110" s="36" t="s">
        <v>159</v>
      </c>
      <c r="C110" s="37">
        <v>400</v>
      </c>
      <c r="D110" s="37">
        <v>400</v>
      </c>
      <c r="E110" s="29">
        <f t="shared" si="1"/>
        <v>1</v>
      </c>
    </row>
    <row r="111" spans="1:5" ht="51.75" x14ac:dyDescent="0.3">
      <c r="A111" s="35" t="s">
        <v>53</v>
      </c>
      <c r="B111" s="36" t="s">
        <v>60</v>
      </c>
      <c r="C111" s="37">
        <f>C112+C119</f>
        <v>26285.399999999998</v>
      </c>
      <c r="D111" s="37">
        <f>D112+D119</f>
        <v>20750.099999999999</v>
      </c>
      <c r="E111" s="29">
        <f t="shared" si="1"/>
        <v>0.78941541692346318</v>
      </c>
    </row>
    <row r="112" spans="1:5" ht="48" customHeight="1" x14ac:dyDescent="0.3">
      <c r="A112" s="35" t="s">
        <v>208</v>
      </c>
      <c r="B112" s="36" t="s">
        <v>85</v>
      </c>
      <c r="C112" s="37">
        <f>C113</f>
        <v>2360.3000000000002</v>
      </c>
      <c r="D112" s="37">
        <f>D113</f>
        <v>0</v>
      </c>
      <c r="E112" s="29">
        <f t="shared" si="1"/>
        <v>0</v>
      </c>
    </row>
    <row r="113" spans="1:5" ht="51.75" customHeight="1" x14ac:dyDescent="0.3">
      <c r="A113" s="35" t="s">
        <v>209</v>
      </c>
      <c r="B113" s="36" t="s">
        <v>160</v>
      </c>
      <c r="C113" s="37">
        <v>2360.3000000000002</v>
      </c>
      <c r="D113" s="37">
        <v>0</v>
      </c>
      <c r="E113" s="29">
        <f t="shared" si="1"/>
        <v>0</v>
      </c>
    </row>
    <row r="114" spans="1:5" ht="103.5" x14ac:dyDescent="0.3">
      <c r="A114" s="35" t="s">
        <v>86</v>
      </c>
      <c r="B114" s="36" t="s">
        <v>88</v>
      </c>
      <c r="C114" s="37">
        <f>C115</f>
        <v>0</v>
      </c>
      <c r="D114" s="37">
        <f>D115</f>
        <v>0</v>
      </c>
      <c r="E114" s="29">
        <v>0</v>
      </c>
    </row>
    <row r="115" spans="1:5" ht="51.75" x14ac:dyDescent="0.3">
      <c r="A115" s="35" t="s">
        <v>93</v>
      </c>
      <c r="B115" s="36" t="s">
        <v>87</v>
      </c>
      <c r="C115" s="37">
        <v>0</v>
      </c>
      <c r="D115" s="37">
        <v>0</v>
      </c>
      <c r="E115" s="29">
        <v>0</v>
      </c>
    </row>
    <row r="116" spans="1:5" ht="51.75" customHeight="1" x14ac:dyDescent="0.3">
      <c r="A116" s="35" t="s">
        <v>103</v>
      </c>
      <c r="B116" s="36" t="s">
        <v>102</v>
      </c>
      <c r="C116" s="37">
        <f>C117</f>
        <v>0</v>
      </c>
      <c r="D116" s="37">
        <f>D117</f>
        <v>0</v>
      </c>
      <c r="E116" s="29">
        <v>0</v>
      </c>
    </row>
    <row r="117" spans="1:5" ht="49.5" customHeight="1" x14ac:dyDescent="0.3">
      <c r="A117" s="35" t="s">
        <v>105</v>
      </c>
      <c r="B117" s="36" t="s">
        <v>104</v>
      </c>
      <c r="C117" s="37">
        <v>0</v>
      </c>
      <c r="D117" s="37">
        <v>0</v>
      </c>
      <c r="E117" s="29">
        <v>0</v>
      </c>
    </row>
    <row r="118" spans="1:5" ht="69" x14ac:dyDescent="0.3">
      <c r="A118" s="35" t="s">
        <v>94</v>
      </c>
      <c r="B118" s="33" t="s">
        <v>241</v>
      </c>
      <c r="C118" s="28" t="s">
        <v>241</v>
      </c>
      <c r="D118" s="28" t="s">
        <v>241</v>
      </c>
      <c r="E118" s="29" t="s">
        <v>241</v>
      </c>
    </row>
    <row r="119" spans="1:5" x14ac:dyDescent="0.3">
      <c r="A119" s="35" t="s">
        <v>37</v>
      </c>
      <c r="B119" s="36" t="s">
        <v>61</v>
      </c>
      <c r="C119" s="37">
        <f>C120</f>
        <v>23925.1</v>
      </c>
      <c r="D119" s="37">
        <f>D120</f>
        <v>20750.099999999999</v>
      </c>
      <c r="E119" s="29">
        <f t="shared" si="1"/>
        <v>0.86729418058858687</v>
      </c>
    </row>
    <row r="120" spans="1:5" s="38" customFormat="1" ht="22.5" customHeight="1" x14ac:dyDescent="0.3">
      <c r="A120" s="35" t="s">
        <v>210</v>
      </c>
      <c r="B120" s="36" t="s">
        <v>161</v>
      </c>
      <c r="C120" s="37">
        <v>23925.1</v>
      </c>
      <c r="D120" s="37">
        <v>20750.099999999999</v>
      </c>
      <c r="E120" s="29">
        <f t="shared" si="1"/>
        <v>0.86729418058858687</v>
      </c>
    </row>
    <row r="121" spans="1:5" ht="34.5" customHeight="1" x14ac:dyDescent="0.3">
      <c r="A121" s="35" t="s">
        <v>211</v>
      </c>
      <c r="B121" s="36" t="s">
        <v>62</v>
      </c>
      <c r="C121" s="37">
        <f>C122+C126</f>
        <v>1473.6</v>
      </c>
      <c r="D121" s="37">
        <f>D122+D126</f>
        <v>1473.6</v>
      </c>
      <c r="E121" s="29">
        <f t="shared" si="1"/>
        <v>1</v>
      </c>
    </row>
    <row r="122" spans="1:5" ht="51.75" customHeight="1" x14ac:dyDescent="0.3">
      <c r="A122" s="35" t="s">
        <v>212</v>
      </c>
      <c r="B122" s="36" t="s">
        <v>63</v>
      </c>
      <c r="C122" s="37">
        <f>C123</f>
        <v>763.3</v>
      </c>
      <c r="D122" s="37">
        <f>D123</f>
        <v>763.3</v>
      </c>
      <c r="E122" s="29">
        <f t="shared" si="1"/>
        <v>1</v>
      </c>
    </row>
    <row r="123" spans="1:5" ht="51.75" customHeight="1" x14ac:dyDescent="0.3">
      <c r="A123" s="35" t="s">
        <v>213</v>
      </c>
      <c r="B123" s="36" t="s">
        <v>162</v>
      </c>
      <c r="C123" s="37">
        <v>763.3</v>
      </c>
      <c r="D123" s="37">
        <v>763.3</v>
      </c>
      <c r="E123" s="29">
        <f t="shared" si="1"/>
        <v>1</v>
      </c>
    </row>
    <row r="124" spans="1:5" ht="51.75" customHeight="1" x14ac:dyDescent="0.3">
      <c r="A124" s="35" t="s">
        <v>54</v>
      </c>
      <c r="B124" s="36" t="s">
        <v>64</v>
      </c>
      <c r="C124" s="37">
        <f>C125</f>
        <v>0</v>
      </c>
      <c r="D124" s="37">
        <f>D125</f>
        <v>0</v>
      </c>
      <c r="E124" s="29">
        <v>0</v>
      </c>
    </row>
    <row r="125" spans="1:5" ht="86.25" x14ac:dyDescent="0.3">
      <c r="A125" s="35" t="s">
        <v>38</v>
      </c>
      <c r="B125" s="36" t="s">
        <v>65</v>
      </c>
      <c r="C125" s="37">
        <v>0</v>
      </c>
      <c r="D125" s="37">
        <v>0</v>
      </c>
      <c r="E125" s="29">
        <v>0</v>
      </c>
    </row>
    <row r="126" spans="1:5" ht="51.75" customHeight="1" x14ac:dyDescent="0.3">
      <c r="A126" s="35" t="s">
        <v>214</v>
      </c>
      <c r="B126" s="36" t="s">
        <v>163</v>
      </c>
      <c r="C126" s="37">
        <f>C127</f>
        <v>710.3</v>
      </c>
      <c r="D126" s="37">
        <f>D127</f>
        <v>710.3</v>
      </c>
      <c r="E126" s="29">
        <f t="shared" si="1"/>
        <v>1</v>
      </c>
    </row>
    <row r="127" spans="1:5" ht="67.5" customHeight="1" x14ac:dyDescent="0.3">
      <c r="A127" s="35" t="s">
        <v>215</v>
      </c>
      <c r="B127" s="36" t="s">
        <v>164</v>
      </c>
      <c r="C127" s="37">
        <v>710.3</v>
      </c>
      <c r="D127" s="37">
        <v>710.3</v>
      </c>
      <c r="E127" s="29">
        <f t="shared" si="1"/>
        <v>1</v>
      </c>
    </row>
    <row r="128" spans="1:5" ht="51.75" x14ac:dyDescent="0.3">
      <c r="A128" s="35" t="s">
        <v>124</v>
      </c>
      <c r="B128" s="33" t="s">
        <v>241</v>
      </c>
      <c r="C128" s="28" t="s">
        <v>241</v>
      </c>
      <c r="D128" s="28" t="s">
        <v>241</v>
      </c>
      <c r="E128" s="29" t="s">
        <v>241</v>
      </c>
    </row>
    <row r="129" spans="1:6" ht="103.5" x14ac:dyDescent="0.3">
      <c r="A129" s="35" t="s">
        <v>70</v>
      </c>
      <c r="B129" s="36" t="s">
        <v>68</v>
      </c>
      <c r="C129" s="37" t="str">
        <f>C130</f>
        <v>-</v>
      </c>
      <c r="D129" s="37" t="str">
        <f>D130</f>
        <v>-</v>
      </c>
      <c r="E129" s="29" t="s">
        <v>241</v>
      </c>
    </row>
    <row r="130" spans="1:6" ht="103.5" x14ac:dyDescent="0.3">
      <c r="A130" s="35" t="s">
        <v>69</v>
      </c>
      <c r="B130" s="36" t="s">
        <v>67</v>
      </c>
      <c r="C130" s="28" t="s">
        <v>241</v>
      </c>
      <c r="D130" s="28" t="s">
        <v>241</v>
      </c>
      <c r="E130" s="29" t="s">
        <v>241</v>
      </c>
    </row>
    <row r="131" spans="1:6" x14ac:dyDescent="0.3">
      <c r="A131" s="35" t="s">
        <v>39</v>
      </c>
      <c r="B131" s="36" t="s">
        <v>66</v>
      </c>
      <c r="C131" s="37">
        <f>C134</f>
        <v>18648.5</v>
      </c>
      <c r="D131" s="37">
        <f>D134</f>
        <v>18648.5</v>
      </c>
      <c r="E131" s="29">
        <f t="shared" si="1"/>
        <v>1</v>
      </c>
    </row>
    <row r="132" spans="1:6" ht="98.25" customHeight="1" x14ac:dyDescent="0.3">
      <c r="A132" s="35" t="s">
        <v>109</v>
      </c>
      <c r="B132" s="36" t="s">
        <v>108</v>
      </c>
      <c r="C132" s="37">
        <f>C133</f>
        <v>0</v>
      </c>
      <c r="D132" s="37">
        <f>D133</f>
        <v>0</v>
      </c>
      <c r="E132" s="29">
        <v>0</v>
      </c>
    </row>
    <row r="133" spans="1:6" ht="111.75" customHeight="1" x14ac:dyDescent="0.3">
      <c r="A133" s="35" t="s">
        <v>107</v>
      </c>
      <c r="B133" s="36" t="s">
        <v>106</v>
      </c>
      <c r="C133" s="37">
        <v>0</v>
      </c>
      <c r="D133" s="37">
        <v>0</v>
      </c>
      <c r="E133" s="29">
        <v>0</v>
      </c>
    </row>
    <row r="134" spans="1:6" ht="34.5" x14ac:dyDescent="0.3">
      <c r="A134" s="35" t="s">
        <v>82</v>
      </c>
      <c r="B134" s="36" t="s">
        <v>81</v>
      </c>
      <c r="C134" s="37">
        <f>C135</f>
        <v>18648.5</v>
      </c>
      <c r="D134" s="37">
        <f>D135</f>
        <v>18648.5</v>
      </c>
      <c r="E134" s="29">
        <f t="shared" si="1"/>
        <v>1</v>
      </c>
      <c r="F134" s="5"/>
    </row>
    <row r="135" spans="1:6" ht="33" customHeight="1" x14ac:dyDescent="0.3">
      <c r="A135" s="35" t="s">
        <v>216</v>
      </c>
      <c r="B135" s="36" t="s">
        <v>165</v>
      </c>
      <c r="C135" s="37">
        <v>18648.5</v>
      </c>
      <c r="D135" s="37">
        <v>18648.5</v>
      </c>
      <c r="E135" s="29">
        <f t="shared" si="1"/>
        <v>1</v>
      </c>
      <c r="F135" s="5"/>
    </row>
    <row r="136" spans="1:6" ht="81" customHeight="1" x14ac:dyDescent="0.3">
      <c r="A136" s="35" t="s">
        <v>120</v>
      </c>
      <c r="B136" s="36" t="s">
        <v>40</v>
      </c>
      <c r="C136" s="37">
        <f t="shared" ref="C136:D138" si="2">C137</f>
        <v>138.19999999999999</v>
      </c>
      <c r="D136" s="37">
        <f t="shared" si="2"/>
        <v>138.19999999999999</v>
      </c>
      <c r="E136" s="29">
        <f t="shared" si="1"/>
        <v>1</v>
      </c>
      <c r="F136" s="5"/>
    </row>
    <row r="137" spans="1:6" ht="138" x14ac:dyDescent="0.3">
      <c r="A137" s="35" t="s">
        <v>217</v>
      </c>
      <c r="B137" s="36" t="s">
        <v>71</v>
      </c>
      <c r="C137" s="37">
        <f t="shared" si="2"/>
        <v>138.19999999999999</v>
      </c>
      <c r="D137" s="37">
        <f t="shared" si="2"/>
        <v>138.19999999999999</v>
      </c>
      <c r="E137" s="29">
        <f t="shared" si="1"/>
        <v>1</v>
      </c>
      <c r="F137" s="5"/>
    </row>
    <row r="138" spans="1:6" ht="138" x14ac:dyDescent="0.3">
      <c r="A138" s="35" t="s">
        <v>218</v>
      </c>
      <c r="B138" s="36" t="s">
        <v>166</v>
      </c>
      <c r="C138" s="37">
        <f t="shared" si="2"/>
        <v>138.19999999999999</v>
      </c>
      <c r="D138" s="37">
        <f t="shared" si="2"/>
        <v>138.19999999999999</v>
      </c>
      <c r="E138" s="29">
        <f t="shared" si="1"/>
        <v>1</v>
      </c>
      <c r="F138" s="5"/>
    </row>
    <row r="139" spans="1:6" ht="65.25" customHeight="1" x14ac:dyDescent="0.3">
      <c r="A139" s="35" t="s">
        <v>219</v>
      </c>
      <c r="B139" s="36" t="s">
        <v>167</v>
      </c>
      <c r="C139" s="37">
        <v>138.19999999999999</v>
      </c>
      <c r="D139" s="37">
        <v>138.19999999999999</v>
      </c>
      <c r="E139" s="29">
        <f t="shared" si="1"/>
        <v>1</v>
      </c>
      <c r="F139" s="39"/>
    </row>
    <row r="140" spans="1:6" ht="93.75" customHeight="1" x14ac:dyDescent="0.3">
      <c r="A140" s="40" t="s">
        <v>220</v>
      </c>
      <c r="B140" s="41"/>
      <c r="C140" s="48" t="s">
        <v>125</v>
      </c>
      <c r="D140" s="48"/>
      <c r="E140" s="48"/>
    </row>
    <row r="141" spans="1:6" ht="51" customHeight="1" x14ac:dyDescent="0.3">
      <c r="A141" s="1"/>
      <c r="B141" s="12"/>
      <c r="C141" s="8"/>
      <c r="D141" s="8"/>
    </row>
    <row r="142" spans="1:6" ht="36.75" customHeight="1" x14ac:dyDescent="0.3">
      <c r="A142" s="1"/>
      <c r="B142" s="17"/>
      <c r="C142" s="3"/>
      <c r="D142" s="3"/>
    </row>
    <row r="143" spans="1:6" ht="28.5" hidden="1" customHeight="1" x14ac:dyDescent="0.3">
      <c r="A143" s="42" t="s">
        <v>83</v>
      </c>
      <c r="B143" s="17"/>
      <c r="C143" s="3"/>
      <c r="D143" s="43" t="s">
        <v>89</v>
      </c>
    </row>
    <row r="144" spans="1:6" ht="16.5" customHeight="1" x14ac:dyDescent="0.3">
      <c r="A144" s="44"/>
      <c r="B144" s="17"/>
      <c r="C144" s="3"/>
      <c r="D144" s="45"/>
    </row>
    <row r="145" spans="1:4" ht="84.75" customHeight="1" x14ac:dyDescent="0.3">
      <c r="A145" s="1"/>
      <c r="B145" s="17"/>
      <c r="C145" s="3"/>
      <c r="D145" s="3"/>
    </row>
    <row r="146" spans="1:4" ht="75.75" customHeight="1" x14ac:dyDescent="0.3">
      <c r="A146" s="1"/>
      <c r="B146" s="17"/>
      <c r="C146" s="3"/>
      <c r="D146" s="3"/>
    </row>
    <row r="147" spans="1:4" x14ac:dyDescent="0.3">
      <c r="A147" s="1"/>
      <c r="B147" s="17"/>
      <c r="C147" s="3"/>
      <c r="D147" s="3"/>
    </row>
    <row r="148" spans="1:4" x14ac:dyDescent="0.3">
      <c r="A148" s="1"/>
      <c r="B148" s="17"/>
      <c r="C148" s="3"/>
      <c r="D148" s="3"/>
    </row>
    <row r="149" spans="1:4" x14ac:dyDescent="0.3">
      <c r="A149" s="1"/>
      <c r="B149" s="17"/>
      <c r="C149" s="3"/>
      <c r="D149" s="3"/>
    </row>
    <row r="150" spans="1:4" x14ac:dyDescent="0.3">
      <c r="A150" s="1"/>
      <c r="B150" s="17"/>
      <c r="C150" s="3"/>
      <c r="D150" s="3"/>
    </row>
    <row r="151" spans="1:4" x14ac:dyDescent="0.3">
      <c r="A151" s="1"/>
      <c r="B151" s="17"/>
      <c r="C151" s="3"/>
      <c r="D151" s="3"/>
    </row>
    <row r="152" spans="1:4" x14ac:dyDescent="0.3">
      <c r="A152" s="1"/>
      <c r="B152" s="17"/>
      <c r="C152" s="3"/>
      <c r="D152" s="3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162" spans="1:1" x14ac:dyDescent="0.3">
      <c r="A162" s="1"/>
    </row>
  </sheetData>
  <autoFilter ref="A19:G140"/>
  <mergeCells count="3">
    <mergeCell ref="C140:E140"/>
    <mergeCell ref="A11:D11"/>
    <mergeCell ref="A12:E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ФинУпр администрации МО 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vedbud</dc:creator>
  <cp:lastModifiedBy>Нагучева Зарина Васильевна</cp:lastModifiedBy>
  <cp:lastPrinted>2025-04-30T09:24:59Z</cp:lastPrinted>
  <dcterms:created xsi:type="dcterms:W3CDTF">2014-03-25T10:12:32Z</dcterms:created>
  <dcterms:modified xsi:type="dcterms:W3CDTF">2025-06-30T13:05:33Z</dcterms:modified>
</cp:coreProperties>
</file>